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13395" windowHeight="8760" tabRatio="994" activeTab="2"/>
  </bookViews>
  <sheets>
    <sheet name="Sheet1" sheetId="1" r:id="rId1"/>
    <sheet name="Sheet2" sheetId="2" r:id="rId2"/>
    <sheet name="Sheet3" sheetId="29" r:id="rId3"/>
  </sheets>
  <calcPr calcId="145621"/>
</workbook>
</file>

<file path=xl/calcChain.xml><?xml version="1.0" encoding="utf-8"?>
<calcChain xmlns="http://schemas.openxmlformats.org/spreadsheetml/2006/main">
  <c r="H9" i="1" l="1"/>
  <c r="I9" i="1" s="1"/>
  <c r="H10" i="1"/>
  <c r="I10" i="1" s="1"/>
  <c r="H11" i="1"/>
  <c r="I11" i="1" s="1"/>
  <c r="H12" i="1"/>
  <c r="I12" i="1" s="1"/>
  <c r="H13" i="1"/>
  <c r="I13" i="1" s="1"/>
  <c r="H14" i="1"/>
  <c r="I14" i="1" s="1"/>
  <c r="H15" i="1"/>
  <c r="I15" i="1" s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2" i="1"/>
  <c r="I22" i="1" s="1"/>
  <c r="F9" i="1"/>
  <c r="G9" i="1" s="1"/>
  <c r="F12" i="1"/>
  <c r="G12" i="1" s="1"/>
  <c r="F15" i="1"/>
  <c r="G15" i="1" s="1"/>
  <c r="F17" i="1"/>
  <c r="G17" i="1" s="1"/>
  <c r="F20" i="1"/>
  <c r="G20" i="1" s="1"/>
  <c r="E8" i="1"/>
  <c r="F8" i="1" s="1"/>
  <c r="G8" i="1" s="1"/>
  <c r="E9" i="1"/>
  <c r="E10" i="1"/>
  <c r="F10" i="1" s="1"/>
  <c r="G10" i="1" s="1"/>
  <c r="E11" i="1"/>
  <c r="F11" i="1" s="1"/>
  <c r="G11" i="1" s="1"/>
  <c r="E12" i="1"/>
  <c r="E13" i="1"/>
  <c r="F13" i="1" s="1"/>
  <c r="G13" i="1" s="1"/>
  <c r="E14" i="1"/>
  <c r="F14" i="1" s="1"/>
  <c r="G14" i="1" s="1"/>
  <c r="E15" i="1"/>
  <c r="E16" i="1"/>
  <c r="F16" i="1" s="1"/>
  <c r="G16" i="1" s="1"/>
  <c r="E17" i="1"/>
  <c r="E18" i="1"/>
  <c r="F18" i="1" s="1"/>
  <c r="G18" i="1" s="1"/>
  <c r="E19" i="1"/>
  <c r="F19" i="1" s="1"/>
  <c r="G19" i="1" s="1"/>
  <c r="E20" i="1"/>
  <c r="E21" i="1"/>
  <c r="F21" i="1" s="1"/>
  <c r="G21" i="1" s="1"/>
  <c r="E22" i="1"/>
  <c r="F22" i="1" s="1"/>
  <c r="G22" i="1" s="1"/>
  <c r="H8" i="1"/>
  <c r="I8" i="1" s="1"/>
  <c r="E65" i="1"/>
  <c r="E66" i="1"/>
  <c r="F66" i="1" s="1"/>
  <c r="G66" i="1" s="1"/>
  <c r="H37" i="1"/>
  <c r="I37" i="1" s="1"/>
  <c r="H38" i="1"/>
  <c r="I38" i="1" s="1"/>
  <c r="H39" i="1"/>
  <c r="I39" i="1" s="1"/>
  <c r="H40" i="1"/>
  <c r="I40" i="1" s="1"/>
  <c r="H41" i="1"/>
  <c r="I41" i="1" s="1"/>
  <c r="H42" i="1"/>
  <c r="I42" i="1" s="1"/>
  <c r="H43" i="1"/>
  <c r="I43" i="1" s="1"/>
  <c r="H44" i="1"/>
  <c r="I44" i="1" s="1"/>
  <c r="E36" i="1"/>
  <c r="F36" i="1" s="1"/>
  <c r="G36" i="1" s="1"/>
  <c r="E37" i="1"/>
  <c r="F37" i="1" s="1"/>
  <c r="G37" i="1" s="1"/>
  <c r="E38" i="1"/>
  <c r="F38" i="1" s="1"/>
  <c r="G38" i="1" s="1"/>
  <c r="E39" i="1"/>
  <c r="F39" i="1" s="1"/>
  <c r="G39" i="1" s="1"/>
  <c r="E40" i="1"/>
  <c r="F40" i="1" s="1"/>
  <c r="G40" i="1" s="1"/>
  <c r="E41" i="1"/>
  <c r="F41" i="1" s="1"/>
  <c r="G41" i="1" s="1"/>
  <c r="E42" i="1"/>
  <c r="F42" i="1" s="1"/>
  <c r="G42" i="1" s="1"/>
  <c r="E43" i="1"/>
  <c r="F43" i="1" s="1"/>
  <c r="G43" i="1" s="1"/>
  <c r="E44" i="1"/>
  <c r="F44" i="1" s="1"/>
  <c r="G44" i="1" s="1"/>
  <c r="H66" i="1"/>
  <c r="I66" i="1" s="1"/>
  <c r="H93" i="1"/>
  <c r="H94" i="1"/>
  <c r="H95" i="1"/>
  <c r="H96" i="1"/>
  <c r="H97" i="1"/>
  <c r="I97" i="1" s="1"/>
  <c r="H98" i="1"/>
  <c r="H99" i="1"/>
  <c r="I99" i="1" s="1"/>
  <c r="H100" i="1"/>
  <c r="I100" i="1" s="1"/>
  <c r="H101" i="1"/>
  <c r="H102" i="1"/>
  <c r="H103" i="1"/>
  <c r="H104" i="1"/>
  <c r="H105" i="1"/>
  <c r="I105" i="1" s="1"/>
  <c r="H106" i="1"/>
  <c r="H107" i="1"/>
  <c r="I107" i="1" s="1"/>
  <c r="H108" i="1"/>
  <c r="I108" i="1" s="1"/>
  <c r="H109" i="1"/>
  <c r="H110" i="1"/>
  <c r="H111" i="1"/>
  <c r="H112" i="1"/>
  <c r="H113" i="1"/>
  <c r="I113" i="1" s="1"/>
  <c r="E92" i="1"/>
  <c r="F92" i="1" s="1"/>
  <c r="G92" i="1" s="1"/>
  <c r="E93" i="1"/>
  <c r="F93" i="1" s="1"/>
  <c r="G93" i="1" s="1"/>
  <c r="E94" i="1"/>
  <c r="F94" i="1" s="1"/>
  <c r="G94" i="1" s="1"/>
  <c r="E95" i="1"/>
  <c r="F95" i="1" s="1"/>
  <c r="G95" i="1" s="1"/>
  <c r="E96" i="1"/>
  <c r="F96" i="1" s="1"/>
  <c r="G96" i="1" s="1"/>
  <c r="E97" i="1"/>
  <c r="F97" i="1" s="1"/>
  <c r="G97" i="1" s="1"/>
  <c r="E98" i="1"/>
  <c r="F98" i="1" s="1"/>
  <c r="G98" i="1" s="1"/>
  <c r="E99" i="1"/>
  <c r="F99" i="1" s="1"/>
  <c r="G99" i="1" s="1"/>
  <c r="E100" i="1"/>
  <c r="F100" i="1" s="1"/>
  <c r="G100" i="1" s="1"/>
  <c r="E101" i="1"/>
  <c r="F101" i="1" s="1"/>
  <c r="G101" i="1" s="1"/>
  <c r="E102" i="1"/>
  <c r="F102" i="1" s="1"/>
  <c r="G102" i="1" s="1"/>
  <c r="E103" i="1"/>
  <c r="F103" i="1" s="1"/>
  <c r="G103" i="1" s="1"/>
  <c r="E104" i="1"/>
  <c r="F104" i="1" s="1"/>
  <c r="G104" i="1" s="1"/>
  <c r="E105" i="1"/>
  <c r="F105" i="1" s="1"/>
  <c r="G105" i="1" s="1"/>
  <c r="E106" i="1"/>
  <c r="F106" i="1" s="1"/>
  <c r="G106" i="1" s="1"/>
  <c r="E107" i="1"/>
  <c r="F107" i="1" s="1"/>
  <c r="G107" i="1" s="1"/>
  <c r="E108" i="1"/>
  <c r="F108" i="1" s="1"/>
  <c r="G108" i="1" s="1"/>
  <c r="E109" i="1"/>
  <c r="F109" i="1" s="1"/>
  <c r="G109" i="1" s="1"/>
  <c r="E110" i="1"/>
  <c r="F110" i="1" s="1"/>
  <c r="G110" i="1" s="1"/>
  <c r="E111" i="1"/>
  <c r="F111" i="1" s="1"/>
  <c r="G111" i="1" s="1"/>
  <c r="E112" i="1"/>
  <c r="F112" i="1" s="1"/>
  <c r="G112" i="1" s="1"/>
  <c r="E113" i="1"/>
  <c r="F113" i="1" s="1"/>
  <c r="G113" i="1" s="1"/>
  <c r="H75" i="1"/>
  <c r="H76" i="1"/>
  <c r="H77" i="1"/>
  <c r="H78" i="1"/>
  <c r="H79" i="1"/>
  <c r="H80" i="1"/>
  <c r="H81" i="1"/>
  <c r="H82" i="1"/>
  <c r="H83" i="1"/>
  <c r="H84" i="1"/>
  <c r="I84" i="1" s="1"/>
  <c r="H85" i="1"/>
  <c r="H86" i="1"/>
  <c r="I86" i="1" s="1"/>
  <c r="H87" i="1"/>
  <c r="I87" i="1" s="1"/>
  <c r="H88" i="1"/>
  <c r="I88" i="1" s="1"/>
  <c r="H89" i="1"/>
  <c r="I89" i="1" s="1"/>
  <c r="H90" i="1"/>
  <c r="I90" i="1" s="1"/>
  <c r="H91" i="1"/>
  <c r="I91" i="1" s="1"/>
  <c r="H92" i="1"/>
  <c r="I92" i="1" s="1"/>
  <c r="E73" i="1"/>
  <c r="F73" i="1" s="1"/>
  <c r="G73" i="1" s="1"/>
  <c r="E74" i="1"/>
  <c r="F74" i="1" s="1"/>
  <c r="G74" i="1" s="1"/>
  <c r="E75" i="1"/>
  <c r="F75" i="1" s="1"/>
  <c r="G75" i="1" s="1"/>
  <c r="E76" i="1"/>
  <c r="F76" i="1" s="1"/>
  <c r="G76" i="1" s="1"/>
  <c r="E77" i="1"/>
  <c r="F77" i="1" s="1"/>
  <c r="G77" i="1" s="1"/>
  <c r="E78" i="1"/>
  <c r="F78" i="1" s="1"/>
  <c r="G78" i="1" s="1"/>
  <c r="E79" i="1"/>
  <c r="F79" i="1" s="1"/>
  <c r="G79" i="1" s="1"/>
  <c r="E80" i="1"/>
  <c r="F80" i="1" s="1"/>
  <c r="G80" i="1" s="1"/>
  <c r="E81" i="1"/>
  <c r="F81" i="1" s="1"/>
  <c r="G81" i="1" s="1"/>
  <c r="E82" i="1"/>
  <c r="F82" i="1" s="1"/>
  <c r="G82" i="1" s="1"/>
  <c r="E83" i="1"/>
  <c r="F83" i="1" s="1"/>
  <c r="G83" i="1" s="1"/>
  <c r="E84" i="1"/>
  <c r="F84" i="1" s="1"/>
  <c r="G84" i="1" s="1"/>
  <c r="E85" i="1"/>
  <c r="F85" i="1" s="1"/>
  <c r="G85" i="1" s="1"/>
  <c r="E86" i="1"/>
  <c r="F86" i="1" s="1"/>
  <c r="G86" i="1" s="1"/>
  <c r="E87" i="1"/>
  <c r="F87" i="1" s="1"/>
  <c r="G87" i="1" s="1"/>
  <c r="E88" i="1"/>
  <c r="F88" i="1" s="1"/>
  <c r="G88" i="1" s="1"/>
  <c r="E89" i="1"/>
  <c r="F89" i="1" s="1"/>
  <c r="G89" i="1" s="1"/>
  <c r="E90" i="1"/>
  <c r="F90" i="1" s="1"/>
  <c r="G90" i="1" s="1"/>
  <c r="E91" i="1"/>
  <c r="F91" i="1" s="1"/>
  <c r="G91" i="1" s="1"/>
  <c r="H25" i="1"/>
  <c r="I25" i="1" s="1"/>
  <c r="E25" i="1"/>
  <c r="F25" i="1" s="1"/>
  <c r="G25" i="1" s="1"/>
  <c r="H24" i="1"/>
  <c r="I24" i="1" s="1"/>
  <c r="E24" i="1"/>
  <c r="F24" i="1" s="1"/>
  <c r="G24" i="1" s="1"/>
  <c r="H54" i="1"/>
  <c r="I54" i="1" s="1"/>
  <c r="H55" i="1"/>
  <c r="I55" i="1" s="1"/>
  <c r="H56" i="1"/>
  <c r="I56" i="1" s="1"/>
  <c r="H57" i="1"/>
  <c r="I57" i="1" s="1"/>
  <c r="H58" i="1"/>
  <c r="I58" i="1" s="1"/>
  <c r="H59" i="1"/>
  <c r="I59" i="1" s="1"/>
  <c r="E55" i="1"/>
  <c r="F55" i="1" s="1"/>
  <c r="G55" i="1" s="1"/>
  <c r="E56" i="1"/>
  <c r="F56" i="1" s="1"/>
  <c r="G56" i="1" s="1"/>
  <c r="E57" i="1"/>
  <c r="F57" i="1" s="1"/>
  <c r="G57" i="1" s="1"/>
  <c r="E58" i="1"/>
  <c r="F58" i="1" s="1"/>
  <c r="G58" i="1" s="1"/>
  <c r="E59" i="1"/>
  <c r="F59" i="1" s="1"/>
  <c r="G59" i="1" s="1"/>
  <c r="H45" i="1"/>
  <c r="I45" i="1" s="1"/>
  <c r="H46" i="1"/>
  <c r="I46" i="1" s="1"/>
  <c r="H47" i="1"/>
  <c r="I47" i="1" s="1"/>
  <c r="H48" i="1"/>
  <c r="I48" i="1" s="1"/>
  <c r="H49" i="1"/>
  <c r="I49" i="1" s="1"/>
  <c r="H50" i="1"/>
  <c r="I50" i="1" s="1"/>
  <c r="E46" i="1"/>
  <c r="F46" i="1" s="1"/>
  <c r="G46" i="1" s="1"/>
  <c r="E47" i="1"/>
  <c r="F47" i="1" s="1"/>
  <c r="G47" i="1" s="1"/>
  <c r="E48" i="1"/>
  <c r="F48" i="1" s="1"/>
  <c r="G48" i="1" s="1"/>
  <c r="E49" i="1"/>
  <c r="F49" i="1" s="1"/>
  <c r="G49" i="1" s="1"/>
  <c r="E50" i="1"/>
  <c r="F50" i="1" s="1"/>
  <c r="G50" i="1" s="1"/>
  <c r="H34" i="1"/>
  <c r="H35" i="1"/>
  <c r="H36" i="1"/>
  <c r="I36" i="1" s="1"/>
  <c r="E45" i="1"/>
  <c r="F45" i="1" s="1"/>
  <c r="G45" i="1" s="1"/>
  <c r="I70" i="1"/>
  <c r="I85" i="1"/>
  <c r="I93" i="1"/>
  <c r="I94" i="1"/>
  <c r="I95" i="1"/>
  <c r="I96" i="1"/>
  <c r="I98" i="1"/>
  <c r="I101" i="1"/>
  <c r="I102" i="1"/>
  <c r="I103" i="1"/>
  <c r="I104" i="1"/>
  <c r="I106" i="1"/>
  <c r="I109" i="1"/>
  <c r="I110" i="1"/>
  <c r="I111" i="1"/>
  <c r="I112" i="1"/>
  <c r="H2" i="1"/>
  <c r="I2" i="1" s="1"/>
  <c r="H3" i="1"/>
  <c r="I3" i="1" s="1"/>
  <c r="H4" i="1"/>
  <c r="I4" i="1" s="1"/>
  <c r="H5" i="1"/>
  <c r="I5" i="1" s="1"/>
  <c r="H6" i="1"/>
  <c r="I6" i="1" s="1"/>
  <c r="H7" i="1"/>
  <c r="I7" i="1" s="1"/>
  <c r="E2" i="1"/>
  <c r="F2" i="1" s="1"/>
  <c r="G2" i="1" s="1"/>
  <c r="E3" i="1"/>
  <c r="F3" i="1" s="1"/>
  <c r="G3" i="1" s="1"/>
  <c r="E4" i="1"/>
  <c r="F4" i="1" s="1"/>
  <c r="G4" i="1" s="1"/>
  <c r="E5" i="1"/>
  <c r="F5" i="1" s="1"/>
  <c r="G5" i="1" s="1"/>
  <c r="E6" i="1"/>
  <c r="F6" i="1" s="1"/>
  <c r="G6" i="1" s="1"/>
  <c r="E7" i="1"/>
  <c r="F7" i="1" s="1"/>
  <c r="G7" i="1" s="1"/>
  <c r="E26" i="1"/>
  <c r="E27" i="1"/>
  <c r="H53" i="1" l="1"/>
  <c r="I53" i="1" s="1"/>
  <c r="H61" i="1"/>
  <c r="I61" i="1" s="1"/>
  <c r="H62" i="1"/>
  <c r="I62" i="1" s="1"/>
  <c r="H63" i="1"/>
  <c r="I63" i="1" s="1"/>
  <c r="H64" i="1"/>
  <c r="I64" i="1" s="1"/>
  <c r="H65" i="1"/>
  <c r="I65" i="1" s="1"/>
  <c r="H67" i="1"/>
  <c r="I67" i="1" s="1"/>
  <c r="H68" i="1"/>
  <c r="I68" i="1" s="1"/>
  <c r="H69" i="1"/>
  <c r="I69" i="1" s="1"/>
  <c r="H71" i="1"/>
  <c r="I71" i="1" s="1"/>
  <c r="E61" i="1"/>
  <c r="F61" i="1" s="1"/>
  <c r="G61" i="1" s="1"/>
  <c r="E62" i="1"/>
  <c r="F62" i="1" s="1"/>
  <c r="G62" i="1" s="1"/>
  <c r="E63" i="1"/>
  <c r="F63" i="1" s="1"/>
  <c r="G63" i="1" s="1"/>
  <c r="E64" i="1"/>
  <c r="F64" i="1" s="1"/>
  <c r="G64" i="1" s="1"/>
  <c r="F65" i="1"/>
  <c r="G65" i="1" s="1"/>
  <c r="E67" i="1"/>
  <c r="E68" i="1"/>
  <c r="F68" i="1" s="1"/>
  <c r="G68" i="1" s="1"/>
  <c r="E69" i="1"/>
  <c r="F69" i="1" s="1"/>
  <c r="G69" i="1" s="1"/>
  <c r="I83" i="1"/>
  <c r="I82" i="1"/>
  <c r="I80" i="1"/>
  <c r="I81" i="1"/>
  <c r="I79" i="1"/>
  <c r="I78" i="1"/>
  <c r="I77" i="1"/>
  <c r="I76" i="1"/>
  <c r="F27" i="1"/>
  <c r="E28" i="1"/>
  <c r="E29" i="1"/>
  <c r="F29" i="1" s="1"/>
  <c r="E30" i="1"/>
  <c r="E31" i="1"/>
  <c r="F31" i="1" s="1"/>
  <c r="E32" i="1"/>
  <c r="E33" i="1"/>
  <c r="F33" i="1" s="1"/>
  <c r="E34" i="1"/>
  <c r="E35" i="1"/>
  <c r="F35" i="1" s="1"/>
  <c r="E51" i="1"/>
  <c r="E52" i="1"/>
  <c r="F52" i="1" s="1"/>
  <c r="G52" i="1" s="1"/>
  <c r="E53" i="1"/>
  <c r="E54" i="1"/>
  <c r="F54" i="1" s="1"/>
  <c r="G54" i="1" s="1"/>
  <c r="E71" i="1"/>
  <c r="F71" i="1" s="1"/>
  <c r="G71" i="1" s="1"/>
  <c r="E72" i="1"/>
  <c r="H26" i="1"/>
  <c r="I26" i="1" s="1"/>
  <c r="H27" i="1"/>
  <c r="I27" i="1" s="1"/>
  <c r="H28" i="1"/>
  <c r="I28" i="1" s="1"/>
  <c r="H29" i="1"/>
  <c r="I29" i="1" s="1"/>
  <c r="H30" i="1"/>
  <c r="I30" i="1" s="1"/>
  <c r="H31" i="1"/>
  <c r="I31" i="1" s="1"/>
  <c r="H32" i="1"/>
  <c r="I32" i="1" s="1"/>
  <c r="H33" i="1"/>
  <c r="I33" i="1" s="1"/>
  <c r="I34" i="1"/>
  <c r="I35" i="1"/>
  <c r="H51" i="1"/>
  <c r="I51" i="1" s="1"/>
  <c r="H52" i="1"/>
  <c r="I52" i="1" s="1"/>
  <c r="H72" i="1"/>
  <c r="I72" i="1" s="1"/>
  <c r="H73" i="1"/>
  <c r="I73" i="1" s="1"/>
  <c r="H74" i="1"/>
  <c r="I74" i="1" s="1"/>
  <c r="I75" i="1"/>
  <c r="F67" i="1" l="1"/>
  <c r="G67" i="1" s="1"/>
  <c r="G35" i="1"/>
  <c r="G33" i="1"/>
  <c r="G31" i="1"/>
  <c r="G29" i="1"/>
  <c r="G27" i="1"/>
  <c r="F72" i="1"/>
  <c r="G72" i="1" s="1"/>
  <c r="F53" i="1"/>
  <c r="G53" i="1" s="1"/>
  <c r="F51" i="1"/>
  <c r="G51" i="1" s="1"/>
  <c r="F34" i="1"/>
  <c r="G34" i="1" s="1"/>
  <c r="F32" i="1"/>
  <c r="G32" i="1" s="1"/>
  <c r="F30" i="1"/>
  <c r="G30" i="1" s="1"/>
  <c r="F28" i="1"/>
  <c r="G28" i="1" s="1"/>
  <c r="F26" i="1"/>
  <c r="G26" i="1" s="1"/>
  <c r="B21" i="2"/>
  <c r="B19" i="2"/>
  <c r="D7" i="2"/>
  <c r="D5" i="2"/>
</calcChain>
</file>

<file path=xl/sharedStrings.xml><?xml version="1.0" encoding="utf-8"?>
<sst xmlns="http://schemas.openxmlformats.org/spreadsheetml/2006/main" count="324" uniqueCount="130">
  <si>
    <t>Cruise</t>
  </si>
  <si>
    <t>Station</t>
  </si>
  <si>
    <t>Go</t>
  </si>
  <si>
    <t>Ge</t>
  </si>
  <si>
    <t>Ehux</t>
  </si>
  <si>
    <t>Uten</t>
  </si>
  <si>
    <t>Uirreg</t>
  </si>
  <si>
    <t>Coromax</t>
  </si>
  <si>
    <t>syrac ossa</t>
  </si>
  <si>
    <t>syrac amp</t>
  </si>
  <si>
    <t>corisph sp</t>
  </si>
  <si>
    <t>Year</t>
  </si>
  <si>
    <t>Depth
(in m)</t>
  </si>
  <si>
    <t>Acanthoica</t>
  </si>
  <si>
    <t>syrac rotul</t>
  </si>
  <si>
    <t>Anthosph perip</t>
  </si>
  <si>
    <t>syracolith
 pontic</t>
  </si>
  <si>
    <t>polycrater
galap</t>
  </si>
  <si>
    <t>Porcalypt
isselii</t>
  </si>
  <si>
    <t>Syrac
pulch</t>
  </si>
  <si>
    <t>Dtubif</t>
  </si>
  <si>
    <t>Poritet
maximus</t>
  </si>
  <si>
    <t>Fprof</t>
  </si>
  <si>
    <t>Helico w/c</t>
  </si>
  <si>
    <t>syrac dilit</t>
  </si>
  <si>
    <t>syrac noroi</t>
  </si>
  <si>
    <t>C leptopor</t>
  </si>
  <si>
    <t>Palusph
vandelii</t>
  </si>
  <si>
    <t>Homozyg</t>
  </si>
  <si>
    <t>Coromed</t>
  </si>
  <si>
    <t>syrac prolo</t>
  </si>
  <si>
    <t>Palusph sp</t>
  </si>
  <si>
    <t>Pappom
sp</t>
  </si>
  <si>
    <t>Oform</t>
  </si>
  <si>
    <t>Ohydr</t>
  </si>
  <si>
    <t>CalcioMur</t>
  </si>
  <si>
    <t>Hellados</t>
  </si>
  <si>
    <t>syrac nod</t>
  </si>
  <si>
    <t>syrac nan</t>
  </si>
  <si>
    <t>Oreduct</t>
  </si>
  <si>
    <t>CalcioBraz</t>
  </si>
  <si>
    <t>RhabdCLAV</t>
  </si>
  <si>
    <t>Pontosph</t>
  </si>
  <si>
    <t>syrac histr</t>
  </si>
  <si>
    <t>ceratCRIST</t>
  </si>
  <si>
    <t>MichELEG</t>
  </si>
  <si>
    <t>Gmue</t>
  </si>
  <si>
    <t>PolicapMAG</t>
  </si>
  <si>
    <t>C1</t>
  </si>
  <si>
    <t>C3</t>
  </si>
  <si>
    <t>C5</t>
  </si>
  <si>
    <t>Calrigid</t>
  </si>
  <si>
    <t>ALGrob</t>
  </si>
  <si>
    <t>PlacorZIVER</t>
  </si>
  <si>
    <t>TetraQUAD</t>
  </si>
  <si>
    <t>ALVEObimu</t>
  </si>
  <si>
    <t>SyracolPONT</t>
  </si>
  <si>
    <t>C6</t>
  </si>
  <si>
    <t>PolicapAURI</t>
  </si>
  <si>
    <t>UMBhulb</t>
  </si>
  <si>
    <t>UMBsib</t>
  </si>
  <si>
    <t>other UNIDEN</t>
  </si>
  <si>
    <t>syrac bann</t>
  </si>
  <si>
    <t>Calcauda</t>
  </si>
  <si>
    <t xml:space="preserve">Notes </t>
  </si>
  <si>
    <t>H. perplexa</t>
  </si>
  <si>
    <t>O.frag</t>
  </si>
  <si>
    <t>Calyp multipora</t>
  </si>
  <si>
    <t>Papposphera</t>
  </si>
  <si>
    <t>Total</t>
  </si>
  <si>
    <t>Cells/liter</t>
  </si>
  <si>
    <t>Cells/filter</t>
  </si>
  <si>
    <t>For the SEM IN PHYSICS LAB,</t>
  </si>
  <si>
    <t>One field of view @ 2500x is:</t>
  </si>
  <si>
    <t>50 mm = 10 microns</t>
  </si>
  <si>
    <t>Area covered in 200 FOVs =</t>
  </si>
  <si>
    <t>Frame length = 190 mm = 38 microns = 0.038 mm</t>
  </si>
  <si>
    <r>
      <t>mm</t>
    </r>
    <r>
      <rPr>
        <vertAlign val="superscript"/>
        <sz val="12"/>
        <color theme="1"/>
        <rFont val="Calibri"/>
        <family val="2"/>
        <scheme val="minor"/>
      </rPr>
      <t>2</t>
    </r>
  </si>
  <si>
    <t>Frame width = 255 mm = 51 microns = 0.051 mm</t>
  </si>
  <si>
    <t>Percentage of filter area examined =</t>
  </si>
  <si>
    <t>%</t>
  </si>
  <si>
    <r>
      <t>Area of one FOV at 2500x = 0.038 mm x 0.051 mm = 0.001938 mm</t>
    </r>
    <r>
      <rPr>
        <vertAlign val="superscript"/>
        <sz val="12"/>
        <color theme="1"/>
        <rFont val="Calibri"/>
        <family val="2"/>
        <scheme val="minor"/>
      </rPr>
      <t>2</t>
    </r>
  </si>
  <si>
    <t>Liter of water filtered = 0.5 to 1</t>
  </si>
  <si>
    <t xml:space="preserve">Filter area calculation </t>
  </si>
  <si>
    <t>Diameter of filter = 47 mm</t>
  </si>
  <si>
    <r>
      <t xml:space="preserve">Radius of colored part of filter (not including cross), </t>
    </r>
    <r>
      <rPr>
        <i/>
        <sz val="12"/>
        <color theme="1"/>
        <rFont val="Calibri"/>
        <family val="2"/>
        <scheme val="minor"/>
      </rPr>
      <t>r</t>
    </r>
    <r>
      <rPr>
        <sz val="12"/>
        <color theme="1"/>
        <rFont val="Calibri"/>
        <family val="2"/>
        <scheme val="minor"/>
      </rPr>
      <t xml:space="preserve"> = 15 mm</t>
    </r>
  </si>
  <si>
    <r>
      <t xml:space="preserve">Area of colored portion of filter = </t>
    </r>
    <r>
      <rPr>
        <sz val="12"/>
        <color theme="1"/>
        <rFont val="Calibri"/>
        <family val="2"/>
      </rPr>
      <t>∏</t>
    </r>
    <r>
      <rPr>
        <sz val="12"/>
        <color theme="1"/>
        <rFont val="Calibri"/>
        <family val="2"/>
        <scheme val="minor"/>
      </rPr>
      <t xml:space="preserve"> </t>
    </r>
    <r>
      <rPr>
        <i/>
        <sz val="12"/>
        <color theme="1"/>
        <rFont val="Calibri"/>
        <family val="2"/>
        <scheme val="minor"/>
      </rPr>
      <t>r</t>
    </r>
    <r>
      <rPr>
        <vertAlign val="superscript"/>
        <sz val="12"/>
        <color theme="1"/>
        <rFont val="Calibri"/>
        <family val="2"/>
        <scheme val="minor"/>
      </rPr>
      <t xml:space="preserve">2 </t>
    </r>
  </si>
  <si>
    <r>
      <t>706.8583471 mm</t>
    </r>
    <r>
      <rPr>
        <vertAlign val="superscript"/>
        <sz val="12"/>
        <color theme="1"/>
        <rFont val="Calibri"/>
        <family val="2"/>
        <scheme val="minor"/>
      </rPr>
      <t>2</t>
    </r>
  </si>
  <si>
    <t xml:space="preserve">Number of FOVs in area = 706.8583471/0.001938 </t>
  </si>
  <si>
    <t>FOVs</t>
  </si>
  <si>
    <t>200 FOVs = 200/364735.9892</t>
  </si>
  <si>
    <t xml:space="preserve"> = 0.06% or ~ 0.1%</t>
  </si>
  <si>
    <t>ehux cells/filter</t>
  </si>
  <si>
    <t>ehux cells/liter</t>
  </si>
  <si>
    <t>R. parvula</t>
  </si>
  <si>
    <t>Other syrac</t>
  </si>
  <si>
    <t>syrac molisc</t>
  </si>
  <si>
    <t>C2</t>
  </si>
  <si>
    <t>calyp oblon</t>
  </si>
  <si>
    <t>syracDalm</t>
  </si>
  <si>
    <t>C4</t>
  </si>
  <si>
    <t>May</t>
  </si>
  <si>
    <t>C8</t>
  </si>
  <si>
    <t>syrac pirius</t>
  </si>
  <si>
    <t>P9</t>
  </si>
  <si>
    <t>Gladflab</t>
  </si>
  <si>
    <t>P8</t>
  </si>
  <si>
    <t>D</t>
  </si>
  <si>
    <t>SAMPLE INFORMATION</t>
  </si>
  <si>
    <t>CRUISE DATE: MAY 2012</t>
  </si>
  <si>
    <t>A9</t>
  </si>
  <si>
    <t>C7</t>
  </si>
  <si>
    <t>HOLOC</t>
  </si>
  <si>
    <t>P7</t>
  </si>
  <si>
    <t>P6</t>
  </si>
  <si>
    <t>S pulc HOL</t>
  </si>
  <si>
    <t>Pcarterae</t>
  </si>
  <si>
    <t>alispUNIC</t>
  </si>
  <si>
    <t>alispGAUD</t>
  </si>
  <si>
    <t>P5</t>
  </si>
  <si>
    <t>P4</t>
  </si>
  <si>
    <t>P3</t>
  </si>
  <si>
    <t>P2</t>
  </si>
  <si>
    <t>P1</t>
  </si>
  <si>
    <t>A8</t>
  </si>
  <si>
    <t>?8</t>
  </si>
  <si>
    <t>A7</t>
  </si>
  <si>
    <t>A6</t>
  </si>
  <si>
    <t>A5</t>
  </si>
  <si>
    <t>A4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</si>
</sst>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sz val="12"/>
      <color theme="1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color theme="1"/>
      <name val="Calibri"/>
      <family val="2"/>
    </font>
    <font>
      <sz val="10"/>
      <name val="Verdan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6" fillId="0" borderId="0"/>
  </cellStyleXfs>
  <cellXfs count="9">
    <xf numFmtId="0" fontId="0" fillId="0" borderId="0" xfId="0"/>
    <xf numFmtId="0" fontId="1" fillId="0" borderId="0" xfId="0" applyFont="1"/>
    <xf numFmtId="0" fontId="1" fillId="0" borderId="0" xfId="0" applyFont="1" applyFill="1"/>
    <xf numFmtId="1" fontId="1" fillId="0" borderId="0" xfId="0" applyNumberFormat="1" applyFont="1"/>
    <xf numFmtId="0" fontId="1" fillId="0" borderId="0" xfId="0" applyFont="1" applyAlignment="1">
      <alignment wrapText="1"/>
    </xf>
    <xf numFmtId="0" fontId="2" fillId="0" borderId="0" xfId="0" applyFont="1"/>
    <xf numFmtId="10" fontId="2" fillId="0" borderId="0" xfId="0" applyNumberFormat="1" applyFont="1"/>
    <xf numFmtId="0" fontId="1" fillId="0" borderId="0" xfId="0" applyFont="1"/>
    <xf numFmtId="0" fontId="1" fillId="0" borderId="0" xfId="0" applyFont="1" applyFill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D183"/>
  <sheetViews>
    <sheetView zoomScale="70" zoomScaleNormal="70" workbookViewId="0">
      <selection activeCell="G5" sqref="G5"/>
    </sheetView>
  </sheetViews>
  <sheetFormatPr defaultRowHeight="16.5" x14ac:dyDescent="0.3"/>
  <cols>
    <col min="1" max="2" width="9.140625" style="1"/>
    <col min="3" max="3" width="7.42578125" style="1" bestFit="1" customWidth="1"/>
    <col min="4" max="5" width="6.42578125" style="1" customWidth="1"/>
    <col min="6" max="6" width="10" style="1" bestFit="1" customWidth="1"/>
    <col min="7" max="7" width="9.28515625" style="1" bestFit="1" customWidth="1"/>
    <col min="8" max="8" width="9.5703125" style="1" bestFit="1" customWidth="1"/>
    <col min="9" max="9" width="8.85546875" style="1" customWidth="1"/>
    <col min="10" max="10" width="6" style="1" customWidth="1"/>
    <col min="11" max="11" width="4.5703125" style="1" customWidth="1"/>
    <col min="12" max="12" width="4.28515625" style="1" customWidth="1"/>
    <col min="13" max="13" width="5.5703125" style="1" customWidth="1"/>
    <col min="14" max="14" width="5.28515625" style="1" bestFit="1" customWidth="1"/>
    <col min="15" max="15" width="6.42578125" style="1" bestFit="1" customWidth="1"/>
    <col min="16" max="17" width="6.42578125" style="1" customWidth="1"/>
    <col min="18" max="18" width="6.42578125" style="7" customWidth="1"/>
    <col min="19" max="19" width="8" style="1" bestFit="1" customWidth="1"/>
    <col min="20" max="20" width="9.42578125" style="1" bestFit="1" customWidth="1"/>
    <col min="21" max="21" width="10" style="1" bestFit="1" customWidth="1"/>
    <col min="22" max="22" width="10" style="7" customWidth="1"/>
    <col min="23" max="23" width="7.7109375" style="1" bestFit="1" customWidth="1"/>
    <col min="24" max="24" width="8.85546875" style="1" bestFit="1" customWidth="1"/>
    <col min="25" max="25" width="8.85546875" style="1" customWidth="1"/>
    <col min="26" max="26" width="8.140625" style="1" bestFit="1" customWidth="1"/>
    <col min="27" max="27" width="8.85546875" style="1" bestFit="1" customWidth="1"/>
    <col min="28" max="29" width="6.5703125" style="1" customWidth="1"/>
    <col min="30" max="30" width="8.140625" style="1" customWidth="1"/>
    <col min="31" max="31" width="8.85546875" style="7" bestFit="1" customWidth="1"/>
    <col min="32" max="33" width="10.140625" style="7" customWidth="1"/>
    <col min="34" max="34" width="7" style="1" customWidth="1"/>
    <col min="35" max="35" width="7" style="7" customWidth="1"/>
    <col min="36" max="36" width="9.7109375" style="1" bestFit="1" customWidth="1"/>
    <col min="37" max="37" width="12" style="1" bestFit="1" customWidth="1"/>
    <col min="38" max="38" width="9.7109375" style="1" customWidth="1"/>
    <col min="39" max="39" width="9.7109375" style="1" bestFit="1" customWidth="1"/>
    <col min="40" max="40" width="10.140625" style="1" bestFit="1" customWidth="1"/>
    <col min="41" max="41" width="10.140625" style="1" customWidth="1"/>
    <col min="42" max="42" width="10.85546875" style="1" bestFit="1" customWidth="1"/>
    <col min="43" max="46" width="10.140625" style="1" customWidth="1"/>
    <col min="47" max="48" width="10.140625" style="7" customWidth="1"/>
    <col min="49" max="50" width="10.140625" style="1" customWidth="1"/>
    <col min="51" max="51" width="10.140625" style="7" customWidth="1"/>
    <col min="52" max="52" width="10.140625" style="1" customWidth="1"/>
    <col min="53" max="53" width="6.7109375" style="1" customWidth="1"/>
    <col min="54" max="57" width="10.140625" style="1" customWidth="1"/>
    <col min="58" max="58" width="11.42578125" style="1" bestFit="1" customWidth="1"/>
    <col min="59" max="59" width="11.42578125" style="1" customWidth="1"/>
    <col min="60" max="60" width="11.42578125" style="7" customWidth="1"/>
    <col min="61" max="64" width="10.140625" style="1" customWidth="1"/>
    <col min="65" max="65" width="11.28515625" style="1" customWidth="1"/>
    <col min="66" max="66" width="9.85546875" style="1" bestFit="1" customWidth="1"/>
    <col min="67" max="67" width="10.7109375" style="1" bestFit="1" customWidth="1"/>
    <col min="68" max="70" width="10.7109375" style="1" customWidth="1"/>
    <col min="71" max="71" width="10.7109375" style="7" customWidth="1"/>
    <col min="72" max="72" width="14.85546875" style="1" bestFit="1" customWidth="1"/>
    <col min="73" max="73" width="9.5703125" style="1" customWidth="1"/>
    <col min="74" max="74" width="10" style="1" bestFit="1" customWidth="1"/>
    <col min="75" max="76" width="10" style="1" customWidth="1"/>
    <col min="77" max="78" width="9.140625" style="1"/>
    <col min="79" max="79" width="12" style="1" bestFit="1" customWidth="1"/>
    <col min="80" max="80" width="11.85546875" style="1" bestFit="1" customWidth="1"/>
    <col min="81" max="81" width="13.5703125" style="1" bestFit="1" customWidth="1"/>
    <col min="82" max="16384" width="9.140625" style="1"/>
  </cols>
  <sheetData>
    <row r="1" spans="1:82" ht="28.5" customHeight="1" x14ac:dyDescent="0.3">
      <c r="A1" s="1" t="s">
        <v>0</v>
      </c>
      <c r="B1" s="1" t="s">
        <v>11</v>
      </c>
      <c r="C1" s="1" t="s">
        <v>1</v>
      </c>
      <c r="D1" s="4" t="s">
        <v>12</v>
      </c>
      <c r="E1" s="4" t="s">
        <v>69</v>
      </c>
      <c r="F1" s="4" t="s">
        <v>71</v>
      </c>
      <c r="G1" s="4" t="s">
        <v>70</v>
      </c>
      <c r="H1" s="4" t="s">
        <v>92</v>
      </c>
      <c r="I1" s="4" t="s">
        <v>93</v>
      </c>
      <c r="J1" s="1" t="s">
        <v>4</v>
      </c>
      <c r="K1" s="1" t="s">
        <v>2</v>
      </c>
      <c r="L1" s="1" t="s">
        <v>3</v>
      </c>
      <c r="M1" s="1" t="s">
        <v>46</v>
      </c>
      <c r="N1" s="1" t="s">
        <v>5</v>
      </c>
      <c r="O1" s="1" t="s">
        <v>6</v>
      </c>
      <c r="P1" s="1" t="s">
        <v>20</v>
      </c>
      <c r="Q1" s="1" t="s">
        <v>22</v>
      </c>
      <c r="R1" s="7" t="s">
        <v>105</v>
      </c>
      <c r="S1" s="1" t="s">
        <v>60</v>
      </c>
      <c r="T1" s="1" t="s">
        <v>59</v>
      </c>
      <c r="U1" s="7" t="s">
        <v>118</v>
      </c>
      <c r="V1" s="7" t="s">
        <v>117</v>
      </c>
      <c r="W1" s="1" t="s">
        <v>52</v>
      </c>
      <c r="X1" s="1" t="s">
        <v>7</v>
      </c>
      <c r="Y1" s="1" t="s">
        <v>29</v>
      </c>
      <c r="Z1" s="1" t="s">
        <v>51</v>
      </c>
      <c r="AA1" s="1" t="s">
        <v>63</v>
      </c>
      <c r="AB1" s="1" t="s">
        <v>33</v>
      </c>
      <c r="AC1" s="1" t="s">
        <v>34</v>
      </c>
      <c r="AD1" s="1" t="s">
        <v>39</v>
      </c>
      <c r="AE1" s="7" t="s">
        <v>94</v>
      </c>
      <c r="AF1" s="7" t="s">
        <v>45</v>
      </c>
      <c r="AG1" s="7" t="s">
        <v>116</v>
      </c>
      <c r="AH1" s="4" t="s">
        <v>19</v>
      </c>
      <c r="AI1" s="4" t="s">
        <v>115</v>
      </c>
      <c r="AJ1" s="1" t="s">
        <v>8</v>
      </c>
      <c r="AK1" s="7" t="s">
        <v>96</v>
      </c>
      <c r="AL1" s="1" t="s">
        <v>37</v>
      </c>
      <c r="AM1" s="1" t="s">
        <v>9</v>
      </c>
      <c r="AN1" s="1" t="s">
        <v>14</v>
      </c>
      <c r="AO1" s="1" t="s">
        <v>62</v>
      </c>
      <c r="AP1" s="1" t="s">
        <v>30</v>
      </c>
      <c r="AQ1" s="1" t="s">
        <v>24</v>
      </c>
      <c r="AR1" s="1" t="s">
        <v>25</v>
      </c>
      <c r="AS1" s="1" t="s">
        <v>38</v>
      </c>
      <c r="AT1" s="1" t="s">
        <v>43</v>
      </c>
      <c r="AU1" s="7" t="s">
        <v>103</v>
      </c>
      <c r="AV1" s="7" t="s">
        <v>95</v>
      </c>
      <c r="AW1" s="1" t="s">
        <v>35</v>
      </c>
      <c r="AX1" s="1" t="s">
        <v>40</v>
      </c>
      <c r="AY1" s="7" t="s">
        <v>112</v>
      </c>
      <c r="AZ1" s="1" t="s">
        <v>65</v>
      </c>
      <c r="BA1" s="1" t="s">
        <v>66</v>
      </c>
      <c r="BB1" s="1" t="s">
        <v>23</v>
      </c>
      <c r="BC1" s="1" t="s">
        <v>26</v>
      </c>
      <c r="BD1" s="1" t="s">
        <v>42</v>
      </c>
      <c r="BE1" s="1" t="s">
        <v>44</v>
      </c>
      <c r="BF1" s="1" t="s">
        <v>55</v>
      </c>
      <c r="BG1" s="1" t="s">
        <v>56</v>
      </c>
      <c r="BH1" s="7" t="s">
        <v>99</v>
      </c>
      <c r="BI1" s="4" t="s">
        <v>27</v>
      </c>
      <c r="BJ1" s="4" t="s">
        <v>31</v>
      </c>
      <c r="BK1" s="4" t="s">
        <v>32</v>
      </c>
      <c r="BL1" s="4" t="s">
        <v>68</v>
      </c>
      <c r="BM1" s="4" t="s">
        <v>41</v>
      </c>
      <c r="BN1" s="1" t="s">
        <v>10</v>
      </c>
      <c r="BO1" s="1" t="s">
        <v>13</v>
      </c>
      <c r="BP1" s="1" t="s">
        <v>53</v>
      </c>
      <c r="BQ1" s="1" t="s">
        <v>54</v>
      </c>
      <c r="BR1" s="1" t="s">
        <v>67</v>
      </c>
      <c r="BS1" s="7" t="s">
        <v>98</v>
      </c>
      <c r="BT1" s="1" t="s">
        <v>15</v>
      </c>
      <c r="BU1" s="4" t="s">
        <v>16</v>
      </c>
      <c r="BV1" s="4" t="s">
        <v>17</v>
      </c>
      <c r="BW1" s="4" t="s">
        <v>36</v>
      </c>
      <c r="BX1" s="4" t="s">
        <v>28</v>
      </c>
      <c r="BY1" s="4" t="s">
        <v>18</v>
      </c>
      <c r="BZ1" s="4" t="s">
        <v>21</v>
      </c>
      <c r="CA1" s="1" t="s">
        <v>47</v>
      </c>
      <c r="CB1" s="1" t="s">
        <v>58</v>
      </c>
      <c r="CC1" s="1" t="s">
        <v>61</v>
      </c>
      <c r="CD1" s="1" t="s">
        <v>64</v>
      </c>
    </row>
    <row r="2" spans="1:82" s="7" customFormat="1" x14ac:dyDescent="0.3">
      <c r="A2" s="7" t="s">
        <v>101</v>
      </c>
      <c r="B2" s="7">
        <v>2012</v>
      </c>
      <c r="C2" s="7" t="s">
        <v>110</v>
      </c>
      <c r="D2" s="7">
        <v>1</v>
      </c>
      <c r="E2" s="7">
        <f t="shared" ref="E2:E22" si="0">SUM(J2:CC2)</f>
        <v>0</v>
      </c>
      <c r="F2" s="3">
        <f t="shared" ref="F2:F25" si="1">E2/0.0005483</f>
        <v>0</v>
      </c>
      <c r="G2" s="3">
        <f t="shared" ref="G2:G26" si="2">F2/1</f>
        <v>0</v>
      </c>
      <c r="H2" s="3">
        <f t="shared" ref="H2:H22" si="3">J2/0.05483</f>
        <v>0</v>
      </c>
      <c r="I2" s="3">
        <f t="shared" ref="I2:I93" si="4">H2/1</f>
        <v>0</v>
      </c>
    </row>
    <row r="3" spans="1:82" s="7" customFormat="1" x14ac:dyDescent="0.3">
      <c r="A3" s="7" t="s">
        <v>101</v>
      </c>
      <c r="B3" s="7">
        <v>2012</v>
      </c>
      <c r="C3" s="7" t="s">
        <v>110</v>
      </c>
      <c r="D3" s="7">
        <v>20</v>
      </c>
      <c r="E3" s="7">
        <f t="shared" si="0"/>
        <v>19</v>
      </c>
      <c r="F3" s="3">
        <f t="shared" si="1"/>
        <v>34652.562465803392</v>
      </c>
      <c r="G3" s="3">
        <f t="shared" si="2"/>
        <v>34652.562465803392</v>
      </c>
      <c r="H3" s="3">
        <f t="shared" si="3"/>
        <v>200.62009848623018</v>
      </c>
      <c r="I3" s="3">
        <f t="shared" si="4"/>
        <v>200.62009848623018</v>
      </c>
      <c r="J3" s="7">
        <v>11</v>
      </c>
      <c r="L3" s="7">
        <v>6</v>
      </c>
      <c r="AF3" s="7">
        <v>1</v>
      </c>
      <c r="AK3" s="7">
        <v>1</v>
      </c>
    </row>
    <row r="4" spans="1:82" s="7" customFormat="1" x14ac:dyDescent="0.3">
      <c r="A4" s="7" t="s">
        <v>101</v>
      </c>
      <c r="B4" s="7">
        <v>2012</v>
      </c>
      <c r="C4" s="7" t="s">
        <v>110</v>
      </c>
      <c r="D4" s="7">
        <v>40</v>
      </c>
      <c r="E4" s="7">
        <f t="shared" si="0"/>
        <v>41</v>
      </c>
      <c r="F4" s="3">
        <f t="shared" si="1"/>
        <v>74776.582163049417</v>
      </c>
      <c r="G4" s="3">
        <f t="shared" si="2"/>
        <v>74776.582163049417</v>
      </c>
      <c r="H4" s="3">
        <f t="shared" si="3"/>
        <v>291.81105234360751</v>
      </c>
      <c r="I4" s="3">
        <f t="shared" si="4"/>
        <v>291.81105234360751</v>
      </c>
      <c r="J4" s="7">
        <v>16</v>
      </c>
      <c r="L4" s="7">
        <v>13</v>
      </c>
      <c r="Y4" s="7">
        <v>1</v>
      </c>
      <c r="Z4" s="7">
        <v>5</v>
      </c>
      <c r="AB4" s="7">
        <v>4</v>
      </c>
      <c r="AF4" s="7">
        <v>2</v>
      </c>
    </row>
    <row r="5" spans="1:82" s="7" customFormat="1" x14ac:dyDescent="0.3">
      <c r="A5" s="7" t="s">
        <v>101</v>
      </c>
      <c r="B5" s="7">
        <v>2012</v>
      </c>
      <c r="C5" s="7" t="s">
        <v>110</v>
      </c>
      <c r="D5" s="7">
        <v>50</v>
      </c>
      <c r="E5" s="7">
        <f t="shared" si="0"/>
        <v>29</v>
      </c>
      <c r="F5" s="3">
        <f t="shared" si="1"/>
        <v>52890.753237278856</v>
      </c>
      <c r="G5" s="3">
        <f t="shared" si="2"/>
        <v>52890.753237278856</v>
      </c>
      <c r="H5" s="3">
        <f t="shared" si="3"/>
        <v>237.09648002918112</v>
      </c>
      <c r="I5" s="3">
        <f t="shared" si="4"/>
        <v>237.09648002918112</v>
      </c>
      <c r="J5" s="7">
        <v>13</v>
      </c>
      <c r="K5" s="7">
        <v>12</v>
      </c>
      <c r="L5" s="7">
        <v>4</v>
      </c>
    </row>
    <row r="6" spans="1:82" s="7" customFormat="1" x14ac:dyDescent="0.3">
      <c r="A6" s="7" t="s">
        <v>101</v>
      </c>
      <c r="B6" s="7">
        <v>2012</v>
      </c>
      <c r="C6" s="7" t="s">
        <v>110</v>
      </c>
      <c r="D6" s="7">
        <v>60</v>
      </c>
      <c r="E6" s="7">
        <f t="shared" si="0"/>
        <v>97</v>
      </c>
      <c r="F6" s="3">
        <f t="shared" si="1"/>
        <v>176910.45048331204</v>
      </c>
      <c r="G6" s="3">
        <f t="shared" si="2"/>
        <v>176910.45048331204</v>
      </c>
      <c r="H6" s="3">
        <f t="shared" si="3"/>
        <v>984.86230165967538</v>
      </c>
      <c r="I6" s="3">
        <f t="shared" si="4"/>
        <v>984.86230165967538</v>
      </c>
      <c r="J6" s="7">
        <v>54</v>
      </c>
      <c r="K6" s="7">
        <v>31</v>
      </c>
      <c r="L6" s="7">
        <v>6</v>
      </c>
      <c r="Z6" s="7">
        <v>3</v>
      </c>
      <c r="AB6" s="7">
        <v>3</v>
      </c>
    </row>
    <row r="7" spans="1:82" s="7" customFormat="1" x14ac:dyDescent="0.3">
      <c r="A7" s="7" t="s">
        <v>101</v>
      </c>
      <c r="B7" s="7">
        <v>2012</v>
      </c>
      <c r="C7" s="7" t="s">
        <v>110</v>
      </c>
      <c r="D7" s="7">
        <v>86</v>
      </c>
      <c r="E7" s="7">
        <f t="shared" si="0"/>
        <v>51</v>
      </c>
      <c r="F7" s="3">
        <f t="shared" si="1"/>
        <v>93014.772934524881</v>
      </c>
      <c r="G7" s="3">
        <f t="shared" si="2"/>
        <v>93014.772934524881</v>
      </c>
      <c r="H7" s="3">
        <f t="shared" si="3"/>
        <v>510.66934160131319</v>
      </c>
      <c r="I7" s="3">
        <f t="shared" si="4"/>
        <v>510.66934160131319</v>
      </c>
      <c r="J7" s="7">
        <v>28</v>
      </c>
      <c r="K7" s="7">
        <v>10</v>
      </c>
      <c r="L7" s="7">
        <v>4</v>
      </c>
      <c r="Q7" s="7">
        <v>1</v>
      </c>
      <c r="W7" s="7">
        <v>1</v>
      </c>
      <c r="Z7" s="7">
        <v>5</v>
      </c>
      <c r="AW7" s="7">
        <v>2</v>
      </c>
    </row>
    <row r="8" spans="1:82" s="7" customFormat="1" x14ac:dyDescent="0.3">
      <c r="A8" s="7" t="s">
        <v>101</v>
      </c>
      <c r="B8" s="7">
        <v>2012</v>
      </c>
      <c r="C8" s="7" t="s">
        <v>124</v>
      </c>
      <c r="D8" s="7">
        <v>1</v>
      </c>
      <c r="E8" s="7">
        <f t="shared" si="0"/>
        <v>15</v>
      </c>
      <c r="F8" s="3">
        <f t="shared" si="1"/>
        <v>27357.286157213202</v>
      </c>
      <c r="G8" s="3">
        <f t="shared" si="2"/>
        <v>27357.286157213202</v>
      </c>
      <c r="H8" s="3">
        <f t="shared" si="3"/>
        <v>91.190953857377352</v>
      </c>
      <c r="I8" s="3">
        <f t="shared" si="4"/>
        <v>91.190953857377352</v>
      </c>
      <c r="J8" s="7">
        <v>5</v>
      </c>
      <c r="L8" s="7">
        <v>7</v>
      </c>
      <c r="AF8" s="7">
        <v>2</v>
      </c>
      <c r="AS8" s="7">
        <v>1</v>
      </c>
    </row>
    <row r="9" spans="1:82" s="7" customFormat="1" x14ac:dyDescent="0.3">
      <c r="A9" s="7" t="s">
        <v>101</v>
      </c>
      <c r="B9" s="7">
        <v>2012</v>
      </c>
      <c r="C9" s="7" t="s">
        <v>124</v>
      </c>
      <c r="D9" s="7">
        <v>25</v>
      </c>
      <c r="E9" s="7">
        <f t="shared" si="0"/>
        <v>0</v>
      </c>
      <c r="F9" s="3">
        <f t="shared" si="1"/>
        <v>0</v>
      </c>
      <c r="G9" s="3">
        <f t="shared" si="2"/>
        <v>0</v>
      </c>
      <c r="H9" s="3">
        <f t="shared" si="3"/>
        <v>0</v>
      </c>
      <c r="I9" s="3">
        <f t="shared" si="4"/>
        <v>0</v>
      </c>
      <c r="Q9" s="7" t="s">
        <v>125</v>
      </c>
    </row>
    <row r="10" spans="1:82" s="7" customFormat="1" x14ac:dyDescent="0.3">
      <c r="A10" s="7" t="s">
        <v>101</v>
      </c>
      <c r="B10" s="7">
        <v>2012</v>
      </c>
      <c r="C10" s="7" t="s">
        <v>124</v>
      </c>
      <c r="D10" s="7">
        <v>52</v>
      </c>
      <c r="E10" s="7">
        <f t="shared" si="0"/>
        <v>2</v>
      </c>
      <c r="F10" s="3">
        <f t="shared" si="1"/>
        <v>3647.6381542950935</v>
      </c>
      <c r="G10" s="3">
        <f t="shared" si="2"/>
        <v>3647.6381542950935</v>
      </c>
      <c r="H10" s="3">
        <f t="shared" si="3"/>
        <v>36.476381542950939</v>
      </c>
      <c r="I10" s="3">
        <f t="shared" si="4"/>
        <v>36.476381542950939</v>
      </c>
      <c r="J10" s="7">
        <v>2</v>
      </c>
    </row>
    <row r="11" spans="1:82" s="7" customFormat="1" x14ac:dyDescent="0.3">
      <c r="A11" s="7" t="s">
        <v>101</v>
      </c>
      <c r="B11" s="7">
        <v>2012</v>
      </c>
      <c r="C11" s="7" t="s">
        <v>126</v>
      </c>
      <c r="D11" s="7">
        <v>1</v>
      </c>
      <c r="E11" s="7">
        <f t="shared" si="0"/>
        <v>18</v>
      </c>
      <c r="F11" s="3">
        <f t="shared" si="1"/>
        <v>32828.743388655843</v>
      </c>
      <c r="G11" s="3">
        <f t="shared" si="2"/>
        <v>32828.743388655843</v>
      </c>
      <c r="H11" s="3">
        <f t="shared" si="3"/>
        <v>145.90552617180376</v>
      </c>
      <c r="I11" s="3">
        <f t="shared" si="4"/>
        <v>145.90552617180376</v>
      </c>
      <c r="J11" s="7">
        <v>8</v>
      </c>
      <c r="L11" s="7">
        <v>7</v>
      </c>
      <c r="AB11" s="7">
        <v>1</v>
      </c>
      <c r="AF11" s="7">
        <v>2</v>
      </c>
    </row>
    <row r="12" spans="1:82" s="7" customFormat="1" x14ac:dyDescent="0.3">
      <c r="A12" s="7" t="s">
        <v>101</v>
      </c>
      <c r="B12" s="7">
        <v>2012</v>
      </c>
      <c r="C12" s="7" t="s">
        <v>126</v>
      </c>
      <c r="D12" s="7">
        <v>20</v>
      </c>
      <c r="E12" s="7">
        <f t="shared" si="0"/>
        <v>19</v>
      </c>
      <c r="F12" s="3">
        <f t="shared" si="1"/>
        <v>34652.562465803392</v>
      </c>
      <c r="G12" s="3">
        <f t="shared" si="2"/>
        <v>34652.562465803392</v>
      </c>
      <c r="H12" s="3">
        <f t="shared" si="3"/>
        <v>164.14371694327923</v>
      </c>
      <c r="I12" s="3">
        <f t="shared" si="4"/>
        <v>164.14371694327923</v>
      </c>
      <c r="J12" s="7">
        <v>9</v>
      </c>
      <c r="K12" s="7">
        <v>10</v>
      </c>
    </row>
    <row r="13" spans="1:82" s="7" customFormat="1" x14ac:dyDescent="0.3">
      <c r="A13" s="7" t="s">
        <v>101</v>
      </c>
      <c r="B13" s="7">
        <v>2012</v>
      </c>
      <c r="C13" s="7" t="s">
        <v>126</v>
      </c>
      <c r="D13" s="7">
        <v>48</v>
      </c>
      <c r="E13" s="7">
        <f t="shared" si="0"/>
        <v>0</v>
      </c>
      <c r="F13" s="3">
        <f t="shared" si="1"/>
        <v>0</v>
      </c>
      <c r="G13" s="3">
        <f t="shared" si="2"/>
        <v>0</v>
      </c>
      <c r="H13" s="3">
        <f t="shared" si="3"/>
        <v>0</v>
      </c>
      <c r="I13" s="3">
        <f t="shared" si="4"/>
        <v>0</v>
      </c>
    </row>
    <row r="14" spans="1:82" s="7" customFormat="1" x14ac:dyDescent="0.3">
      <c r="A14" s="7" t="s">
        <v>101</v>
      </c>
      <c r="B14" s="7">
        <v>2012</v>
      </c>
      <c r="C14" s="7" t="s">
        <v>127</v>
      </c>
      <c r="D14" s="7">
        <v>1</v>
      </c>
      <c r="E14" s="7">
        <f t="shared" si="0"/>
        <v>0</v>
      </c>
      <c r="F14" s="3">
        <f t="shared" si="1"/>
        <v>0</v>
      </c>
      <c r="G14" s="3">
        <f t="shared" si="2"/>
        <v>0</v>
      </c>
      <c r="H14" s="3">
        <f t="shared" si="3"/>
        <v>0</v>
      </c>
      <c r="I14" s="3">
        <f t="shared" si="4"/>
        <v>0</v>
      </c>
    </row>
    <row r="15" spans="1:82" s="7" customFormat="1" x14ac:dyDescent="0.3">
      <c r="A15" s="7" t="s">
        <v>101</v>
      </c>
      <c r="B15" s="7">
        <v>2012</v>
      </c>
      <c r="C15" s="7" t="s">
        <v>127</v>
      </c>
      <c r="D15" s="7">
        <v>20</v>
      </c>
      <c r="E15" s="7">
        <f t="shared" si="0"/>
        <v>16</v>
      </c>
      <c r="F15" s="3">
        <f t="shared" si="1"/>
        <v>29181.105234360748</v>
      </c>
      <c r="G15" s="3">
        <f t="shared" si="2"/>
        <v>29181.105234360748</v>
      </c>
      <c r="H15" s="3">
        <f t="shared" si="3"/>
        <v>145.90552617180376</v>
      </c>
      <c r="I15" s="3">
        <f t="shared" si="4"/>
        <v>145.90552617180376</v>
      </c>
      <c r="J15" s="7">
        <v>8</v>
      </c>
      <c r="L15" s="7">
        <v>5</v>
      </c>
      <c r="AB15" s="7">
        <v>1</v>
      </c>
      <c r="AF15" s="7">
        <v>1</v>
      </c>
      <c r="BO15" s="7">
        <v>1</v>
      </c>
    </row>
    <row r="16" spans="1:82" s="7" customFormat="1" x14ac:dyDescent="0.3">
      <c r="A16" s="7" t="s">
        <v>101</v>
      </c>
      <c r="B16" s="7">
        <v>2012</v>
      </c>
      <c r="C16" s="7" t="s">
        <v>127</v>
      </c>
      <c r="D16" s="7">
        <v>40</v>
      </c>
      <c r="E16" s="7">
        <f t="shared" si="0"/>
        <v>0</v>
      </c>
      <c r="F16" s="3">
        <f t="shared" si="1"/>
        <v>0</v>
      </c>
      <c r="G16" s="3">
        <f t="shared" si="2"/>
        <v>0</v>
      </c>
      <c r="H16" s="3">
        <f t="shared" si="3"/>
        <v>0</v>
      </c>
      <c r="I16" s="3">
        <f t="shared" si="4"/>
        <v>0</v>
      </c>
    </row>
    <row r="17" spans="1:67" s="7" customFormat="1" x14ac:dyDescent="0.3">
      <c r="A17" s="7" t="s">
        <v>101</v>
      </c>
      <c r="B17" s="7">
        <v>2012</v>
      </c>
      <c r="C17" s="7" t="s">
        <v>128</v>
      </c>
      <c r="D17" s="7">
        <v>1</v>
      </c>
      <c r="E17" s="7">
        <f t="shared" si="0"/>
        <v>0</v>
      </c>
      <c r="F17" s="3">
        <f t="shared" si="1"/>
        <v>0</v>
      </c>
      <c r="G17" s="3">
        <f t="shared" si="2"/>
        <v>0</v>
      </c>
      <c r="H17" s="3">
        <f t="shared" si="3"/>
        <v>0</v>
      </c>
      <c r="I17" s="3">
        <f t="shared" si="4"/>
        <v>0</v>
      </c>
    </row>
    <row r="18" spans="1:67" s="7" customFormat="1" x14ac:dyDescent="0.3">
      <c r="A18" s="7" t="s">
        <v>101</v>
      </c>
      <c r="B18" s="7">
        <v>2012</v>
      </c>
      <c r="C18" s="7" t="s">
        <v>128</v>
      </c>
      <c r="D18" s="7">
        <v>20</v>
      </c>
      <c r="E18" s="7">
        <f t="shared" si="0"/>
        <v>6</v>
      </c>
      <c r="F18" s="3">
        <f t="shared" si="1"/>
        <v>10942.914462885281</v>
      </c>
      <c r="G18" s="3">
        <f t="shared" si="2"/>
        <v>10942.914462885281</v>
      </c>
      <c r="H18" s="3">
        <f t="shared" si="3"/>
        <v>18.23819077147547</v>
      </c>
      <c r="I18" s="3">
        <f t="shared" si="4"/>
        <v>18.23819077147547</v>
      </c>
      <c r="J18" s="7">
        <v>1</v>
      </c>
      <c r="K18" s="7">
        <v>2</v>
      </c>
      <c r="L18" s="7">
        <v>3</v>
      </c>
    </row>
    <row r="19" spans="1:67" s="7" customFormat="1" x14ac:dyDescent="0.3">
      <c r="A19" s="7" t="s">
        <v>101</v>
      </c>
      <c r="B19" s="7">
        <v>2012</v>
      </c>
      <c r="C19" s="7" t="s">
        <v>128</v>
      </c>
      <c r="D19" s="7">
        <v>36</v>
      </c>
      <c r="E19" s="7">
        <f t="shared" si="0"/>
        <v>1</v>
      </c>
      <c r="F19" s="3">
        <f t="shared" si="1"/>
        <v>1823.8190771475467</v>
      </c>
      <c r="G19" s="3">
        <f t="shared" si="2"/>
        <v>1823.8190771475467</v>
      </c>
      <c r="H19" s="3">
        <f t="shared" si="3"/>
        <v>18.23819077147547</v>
      </c>
      <c r="I19" s="3">
        <f t="shared" si="4"/>
        <v>18.23819077147547</v>
      </c>
      <c r="J19" s="7">
        <v>1</v>
      </c>
    </row>
    <row r="20" spans="1:67" s="7" customFormat="1" x14ac:dyDescent="0.3">
      <c r="A20" s="7" t="s">
        <v>101</v>
      </c>
      <c r="B20" s="7">
        <v>2012</v>
      </c>
      <c r="C20" s="7" t="s">
        <v>129</v>
      </c>
      <c r="D20" s="7">
        <v>1</v>
      </c>
      <c r="E20" s="7">
        <f t="shared" si="0"/>
        <v>1</v>
      </c>
      <c r="F20" s="3">
        <f t="shared" si="1"/>
        <v>1823.8190771475467</v>
      </c>
      <c r="G20" s="3">
        <f t="shared" si="2"/>
        <v>1823.8190771475467</v>
      </c>
      <c r="H20" s="3">
        <f t="shared" si="3"/>
        <v>0</v>
      </c>
      <c r="I20" s="3">
        <f t="shared" si="4"/>
        <v>0</v>
      </c>
      <c r="N20" s="7">
        <v>1</v>
      </c>
    </row>
    <row r="21" spans="1:67" s="7" customFormat="1" x14ac:dyDescent="0.3">
      <c r="A21" s="7" t="s">
        <v>101</v>
      </c>
      <c r="B21" s="7">
        <v>2012</v>
      </c>
      <c r="C21" s="7" t="s">
        <v>129</v>
      </c>
      <c r="D21" s="7">
        <v>20</v>
      </c>
      <c r="E21" s="7">
        <f t="shared" si="0"/>
        <v>4</v>
      </c>
      <c r="F21" s="3">
        <f t="shared" si="1"/>
        <v>7295.276308590187</v>
      </c>
      <c r="G21" s="3">
        <f t="shared" si="2"/>
        <v>7295.276308590187</v>
      </c>
      <c r="H21" s="3">
        <f t="shared" si="3"/>
        <v>36.476381542950939</v>
      </c>
      <c r="I21" s="3">
        <f t="shared" si="4"/>
        <v>36.476381542950939</v>
      </c>
      <c r="J21" s="7">
        <v>2</v>
      </c>
      <c r="N21" s="7">
        <v>1</v>
      </c>
      <c r="AK21" s="7">
        <v>1</v>
      </c>
    </row>
    <row r="22" spans="1:67" s="7" customFormat="1" x14ac:dyDescent="0.3">
      <c r="A22" s="7" t="s">
        <v>101</v>
      </c>
      <c r="B22" s="7">
        <v>2012</v>
      </c>
      <c r="C22" s="7" t="s">
        <v>129</v>
      </c>
      <c r="D22" s="7">
        <v>35</v>
      </c>
      <c r="E22" s="7">
        <f t="shared" si="0"/>
        <v>38</v>
      </c>
      <c r="F22" s="3">
        <f t="shared" si="1"/>
        <v>69305.124931606784</v>
      </c>
      <c r="G22" s="3">
        <f t="shared" si="2"/>
        <v>69305.124931606784</v>
      </c>
      <c r="H22" s="3">
        <f t="shared" si="3"/>
        <v>273.57286157213207</v>
      </c>
      <c r="I22" s="3">
        <f t="shared" si="4"/>
        <v>273.57286157213207</v>
      </c>
      <c r="J22" s="7">
        <v>15</v>
      </c>
      <c r="K22" s="7">
        <v>10</v>
      </c>
      <c r="L22" s="7">
        <v>2</v>
      </c>
      <c r="N22" s="7">
        <v>1</v>
      </c>
      <c r="Y22" s="7">
        <v>1</v>
      </c>
      <c r="Z22" s="7">
        <v>5</v>
      </c>
      <c r="AB22" s="7">
        <v>1</v>
      </c>
      <c r="AF22" s="7">
        <v>2</v>
      </c>
      <c r="AS22" s="7">
        <v>1</v>
      </c>
    </row>
    <row r="23" spans="1:67" s="7" customFormat="1" x14ac:dyDescent="0.3">
      <c r="F23" s="3"/>
      <c r="G23" s="3"/>
      <c r="H23" s="3"/>
      <c r="I23" s="3"/>
    </row>
    <row r="24" spans="1:67" s="7" customFormat="1" x14ac:dyDescent="0.3">
      <c r="A24" s="7" t="s">
        <v>101</v>
      </c>
      <c r="B24" s="7">
        <v>2012</v>
      </c>
      <c r="C24" s="7" t="s">
        <v>48</v>
      </c>
      <c r="D24" s="7">
        <v>1</v>
      </c>
      <c r="E24" s="7">
        <f t="shared" ref="E24:E44" si="5">SUM(J24:CC24)</f>
        <v>71</v>
      </c>
      <c r="F24" s="3">
        <f>E24/0.0005483</f>
        <v>129491.15447747582</v>
      </c>
      <c r="G24" s="3">
        <f>F24/1</f>
        <v>129491.15447747582</v>
      </c>
      <c r="H24" s="3">
        <f>J24/0.05483</f>
        <v>237.09648002918112</v>
      </c>
      <c r="I24" s="3">
        <f>H24/1</f>
        <v>237.09648002918112</v>
      </c>
      <c r="J24" s="7">
        <v>13</v>
      </c>
      <c r="K24" s="7">
        <v>4</v>
      </c>
      <c r="L24" s="7">
        <v>8</v>
      </c>
      <c r="N24" s="7">
        <v>1</v>
      </c>
      <c r="U24" s="7">
        <v>5</v>
      </c>
      <c r="W24" s="7">
        <v>1</v>
      </c>
      <c r="Y24" s="7">
        <v>1</v>
      </c>
      <c r="Z24" s="7">
        <v>5</v>
      </c>
      <c r="AB24" s="7">
        <v>13</v>
      </c>
      <c r="AF24" s="7">
        <v>6</v>
      </c>
      <c r="AH24" s="7">
        <v>7</v>
      </c>
      <c r="AJ24" s="7">
        <v>2</v>
      </c>
      <c r="AR24" s="7">
        <v>1</v>
      </c>
      <c r="AV24" s="7">
        <v>2</v>
      </c>
      <c r="AY24" s="7">
        <v>2</v>
      </c>
    </row>
    <row r="25" spans="1:67" s="7" customFormat="1" x14ac:dyDescent="0.3">
      <c r="A25" s="7" t="s">
        <v>101</v>
      </c>
      <c r="B25" s="7">
        <v>2012</v>
      </c>
      <c r="C25" s="7" t="s">
        <v>48</v>
      </c>
      <c r="D25" s="7">
        <v>18</v>
      </c>
      <c r="E25" s="7">
        <f t="shared" si="5"/>
        <v>79</v>
      </c>
      <c r="F25" s="3">
        <f t="shared" si="1"/>
        <v>144081.70709465619</v>
      </c>
      <c r="G25" s="3">
        <f t="shared" si="2"/>
        <v>144081.70709465619</v>
      </c>
      <c r="H25" s="3">
        <f t="shared" ref="H25" si="6">J25/0.05483</f>
        <v>711.28944008754331</v>
      </c>
      <c r="I25" s="3">
        <f t="shared" si="4"/>
        <v>711.28944008754331</v>
      </c>
      <c r="J25" s="7">
        <v>39</v>
      </c>
      <c r="K25" s="7">
        <v>10</v>
      </c>
      <c r="L25" s="7">
        <v>17</v>
      </c>
      <c r="U25" s="7">
        <v>1</v>
      </c>
      <c r="Y25" s="7">
        <v>1</v>
      </c>
      <c r="Z25" s="7">
        <v>2</v>
      </c>
      <c r="AB25" s="7">
        <v>1</v>
      </c>
      <c r="AF25" s="7">
        <v>5</v>
      </c>
      <c r="AM25" s="7">
        <v>3</v>
      </c>
    </row>
    <row r="26" spans="1:67" x14ac:dyDescent="0.3">
      <c r="A26" s="7" t="s">
        <v>101</v>
      </c>
      <c r="B26" s="7">
        <v>2012</v>
      </c>
      <c r="C26" s="7" t="s">
        <v>97</v>
      </c>
      <c r="D26" s="1">
        <v>1</v>
      </c>
      <c r="E26" s="7">
        <f t="shared" si="5"/>
        <v>24</v>
      </c>
      <c r="F26" s="3">
        <f t="shared" ref="F26:F94" si="7">E26/0.0005483</f>
        <v>43771.657851541124</v>
      </c>
      <c r="G26" s="3">
        <f t="shared" si="2"/>
        <v>43771.657851541124</v>
      </c>
      <c r="H26" s="3">
        <f t="shared" ref="H26:H94" si="8">J26/0.05483</f>
        <v>109.42914462885282</v>
      </c>
      <c r="I26" s="3">
        <f t="shared" si="4"/>
        <v>109.42914462885282</v>
      </c>
      <c r="J26" s="1">
        <v>6</v>
      </c>
      <c r="K26" s="1">
        <v>1</v>
      </c>
      <c r="L26" s="1">
        <v>7</v>
      </c>
      <c r="U26" s="1">
        <v>1</v>
      </c>
      <c r="W26" s="1">
        <v>1</v>
      </c>
      <c r="AF26" s="7">
        <v>3</v>
      </c>
      <c r="AH26" s="1">
        <v>1</v>
      </c>
      <c r="AJ26" s="1">
        <v>2</v>
      </c>
      <c r="AN26" s="1">
        <v>1</v>
      </c>
      <c r="AV26" s="7">
        <v>1</v>
      </c>
    </row>
    <row r="27" spans="1:67" x14ac:dyDescent="0.3">
      <c r="A27" s="7" t="s">
        <v>101</v>
      </c>
      <c r="B27" s="7">
        <v>2012</v>
      </c>
      <c r="C27" s="7" t="s">
        <v>97</v>
      </c>
      <c r="D27" s="1">
        <v>25</v>
      </c>
      <c r="E27" s="7">
        <f t="shared" si="5"/>
        <v>41</v>
      </c>
      <c r="F27" s="3">
        <f t="shared" si="7"/>
        <v>74776.582163049417</v>
      </c>
      <c r="G27" s="3">
        <f t="shared" ref="G27:G95" si="9">F27/1</f>
        <v>74776.582163049417</v>
      </c>
      <c r="H27" s="3">
        <f t="shared" si="8"/>
        <v>401.24019697246035</v>
      </c>
      <c r="I27" s="3">
        <f t="shared" si="4"/>
        <v>401.24019697246035</v>
      </c>
      <c r="J27" s="1">
        <v>22</v>
      </c>
      <c r="K27" s="1">
        <v>1</v>
      </c>
      <c r="L27" s="1">
        <v>13</v>
      </c>
      <c r="U27" s="1">
        <v>1</v>
      </c>
      <c r="AF27" s="7">
        <v>2</v>
      </c>
      <c r="AJ27" s="1">
        <v>1</v>
      </c>
      <c r="AM27" s="1">
        <v>1</v>
      </c>
    </row>
    <row r="28" spans="1:67" x14ac:dyDescent="0.3">
      <c r="A28" s="7" t="s">
        <v>101</v>
      </c>
      <c r="B28" s="7">
        <v>2012</v>
      </c>
      <c r="C28" s="7" t="s">
        <v>49</v>
      </c>
      <c r="D28" s="1">
        <v>1</v>
      </c>
      <c r="E28" s="7">
        <f t="shared" si="5"/>
        <v>18</v>
      </c>
      <c r="F28" s="3">
        <f t="shared" si="7"/>
        <v>32828.743388655843</v>
      </c>
      <c r="G28" s="3">
        <f t="shared" si="9"/>
        <v>32828.743388655843</v>
      </c>
      <c r="H28" s="3">
        <f t="shared" si="8"/>
        <v>91.190953857377352</v>
      </c>
      <c r="I28" s="3">
        <f t="shared" si="4"/>
        <v>91.190953857377352</v>
      </c>
      <c r="J28" s="1">
        <v>5</v>
      </c>
      <c r="L28" s="1">
        <v>6</v>
      </c>
      <c r="AF28" s="7">
        <v>1</v>
      </c>
      <c r="AM28" s="1">
        <v>1</v>
      </c>
      <c r="AN28" s="1">
        <v>1</v>
      </c>
      <c r="AO28" s="1">
        <v>4</v>
      </c>
    </row>
    <row r="29" spans="1:67" x14ac:dyDescent="0.3">
      <c r="A29" s="7" t="s">
        <v>101</v>
      </c>
      <c r="B29" s="7">
        <v>2012</v>
      </c>
      <c r="C29" s="7" t="s">
        <v>49</v>
      </c>
      <c r="D29" s="1">
        <v>26</v>
      </c>
      <c r="E29" s="7">
        <f t="shared" si="5"/>
        <v>48</v>
      </c>
      <c r="F29" s="3">
        <f t="shared" si="7"/>
        <v>87543.315703082248</v>
      </c>
      <c r="G29" s="3">
        <f t="shared" si="9"/>
        <v>87543.315703082248</v>
      </c>
      <c r="H29" s="3">
        <f t="shared" si="8"/>
        <v>273.57286157213207</v>
      </c>
      <c r="I29" s="3">
        <f t="shared" si="4"/>
        <v>273.57286157213207</v>
      </c>
      <c r="J29" s="1">
        <v>15</v>
      </c>
      <c r="K29" s="1">
        <v>3</v>
      </c>
      <c r="L29" s="1">
        <v>11</v>
      </c>
      <c r="U29" s="1">
        <v>2</v>
      </c>
      <c r="W29" s="1">
        <v>1</v>
      </c>
      <c r="AB29" s="1">
        <v>5</v>
      </c>
      <c r="AF29" s="7">
        <v>6</v>
      </c>
      <c r="AJ29" s="1">
        <v>1</v>
      </c>
      <c r="AM29" s="1">
        <v>1</v>
      </c>
      <c r="AN29" s="1">
        <v>1</v>
      </c>
      <c r="AV29" s="7">
        <v>1</v>
      </c>
      <c r="BG29" s="1">
        <v>1</v>
      </c>
    </row>
    <row r="30" spans="1:67" x14ac:dyDescent="0.3">
      <c r="A30" s="7" t="s">
        <v>101</v>
      </c>
      <c r="B30" s="7">
        <v>2012</v>
      </c>
      <c r="C30" s="7" t="s">
        <v>100</v>
      </c>
      <c r="D30" s="1">
        <v>1</v>
      </c>
      <c r="E30" s="7">
        <f t="shared" si="5"/>
        <v>27</v>
      </c>
      <c r="F30" s="3">
        <f t="shared" si="7"/>
        <v>49243.115082983764</v>
      </c>
      <c r="G30" s="3">
        <f t="shared" si="9"/>
        <v>49243.115082983764</v>
      </c>
      <c r="H30" s="3">
        <f t="shared" si="8"/>
        <v>91.190953857377352</v>
      </c>
      <c r="I30" s="3">
        <f t="shared" si="4"/>
        <v>91.190953857377352</v>
      </c>
      <c r="J30" s="1">
        <v>5</v>
      </c>
      <c r="L30" s="1">
        <v>12</v>
      </c>
      <c r="V30" s="7">
        <v>2</v>
      </c>
      <c r="Y30" s="1">
        <v>1</v>
      </c>
      <c r="AF30" s="7">
        <v>3</v>
      </c>
      <c r="AG30" s="7">
        <v>1</v>
      </c>
      <c r="AH30" s="1">
        <v>1</v>
      </c>
      <c r="AS30" s="1">
        <v>1</v>
      </c>
      <c r="BO30" s="1">
        <v>1</v>
      </c>
    </row>
    <row r="31" spans="1:67" x14ac:dyDescent="0.3">
      <c r="A31" s="7" t="s">
        <v>101</v>
      </c>
      <c r="B31" s="7">
        <v>2012</v>
      </c>
      <c r="C31" s="7" t="s">
        <v>100</v>
      </c>
      <c r="D31" s="1">
        <v>25</v>
      </c>
      <c r="E31" s="7">
        <f t="shared" si="5"/>
        <v>1</v>
      </c>
      <c r="F31" s="3">
        <f t="shared" si="7"/>
        <v>1823.8190771475467</v>
      </c>
      <c r="G31" s="3">
        <f t="shared" si="9"/>
        <v>1823.8190771475467</v>
      </c>
      <c r="H31" s="3">
        <f t="shared" si="8"/>
        <v>18.23819077147547</v>
      </c>
      <c r="I31" s="3">
        <f t="shared" si="4"/>
        <v>18.23819077147547</v>
      </c>
      <c r="J31" s="1">
        <v>1</v>
      </c>
    </row>
    <row r="32" spans="1:67" x14ac:dyDescent="0.3">
      <c r="A32" s="7" t="s">
        <v>101</v>
      </c>
      <c r="B32" s="7">
        <v>2012</v>
      </c>
      <c r="C32" s="7" t="s">
        <v>100</v>
      </c>
      <c r="D32" s="1">
        <v>48</v>
      </c>
      <c r="E32" s="7">
        <f t="shared" si="5"/>
        <v>30</v>
      </c>
      <c r="F32" s="3">
        <f t="shared" si="7"/>
        <v>54714.572314426405</v>
      </c>
      <c r="G32" s="3">
        <f t="shared" si="9"/>
        <v>54714.572314426405</v>
      </c>
      <c r="H32" s="3">
        <f t="shared" si="8"/>
        <v>255.3346708006566</v>
      </c>
      <c r="I32" s="3">
        <f t="shared" si="4"/>
        <v>255.3346708006566</v>
      </c>
      <c r="J32" s="1">
        <v>14</v>
      </c>
      <c r="L32" s="1">
        <v>9</v>
      </c>
      <c r="N32" s="1">
        <v>1</v>
      </c>
      <c r="AF32" s="7">
        <v>1</v>
      </c>
      <c r="AJ32" s="1">
        <v>3</v>
      </c>
      <c r="AL32" s="1">
        <v>1</v>
      </c>
      <c r="BB32" s="1">
        <v>1</v>
      </c>
    </row>
    <row r="33" spans="1:74" x14ac:dyDescent="0.3">
      <c r="A33" s="7" t="s">
        <v>101</v>
      </c>
      <c r="B33" s="7">
        <v>2012</v>
      </c>
      <c r="C33" s="7" t="s">
        <v>50</v>
      </c>
      <c r="D33" s="1">
        <v>1</v>
      </c>
      <c r="E33" s="7">
        <f t="shared" si="5"/>
        <v>16</v>
      </c>
      <c r="F33" s="3">
        <f t="shared" si="7"/>
        <v>29181.105234360748</v>
      </c>
      <c r="G33" s="3">
        <f t="shared" si="9"/>
        <v>29181.105234360748</v>
      </c>
      <c r="H33" s="3">
        <f t="shared" si="8"/>
        <v>145.90552617180376</v>
      </c>
      <c r="I33" s="3">
        <f t="shared" si="4"/>
        <v>145.90552617180376</v>
      </c>
      <c r="J33" s="1">
        <v>8</v>
      </c>
      <c r="K33" s="1">
        <v>1</v>
      </c>
      <c r="L33" s="1">
        <v>3</v>
      </c>
      <c r="AF33" s="7">
        <v>1</v>
      </c>
      <c r="AH33" s="1">
        <v>1</v>
      </c>
      <c r="BM33" s="1">
        <v>1</v>
      </c>
      <c r="BV33" s="1">
        <v>1</v>
      </c>
    </row>
    <row r="34" spans="1:74" x14ac:dyDescent="0.3">
      <c r="A34" s="7" t="s">
        <v>101</v>
      </c>
      <c r="B34" s="7">
        <v>2012</v>
      </c>
      <c r="C34" s="7" t="s">
        <v>50</v>
      </c>
      <c r="D34" s="1">
        <v>20</v>
      </c>
      <c r="E34" s="7">
        <f t="shared" si="5"/>
        <v>8</v>
      </c>
      <c r="F34" s="3">
        <f t="shared" si="7"/>
        <v>14590.552617180374</v>
      </c>
      <c r="G34" s="3">
        <f>F34/1</f>
        <v>14590.552617180374</v>
      </c>
      <c r="H34" s="3">
        <f t="shared" si="8"/>
        <v>72.952763085901879</v>
      </c>
      <c r="I34" s="3">
        <f t="shared" si="4"/>
        <v>72.952763085901879</v>
      </c>
      <c r="J34" s="1">
        <v>4</v>
      </c>
      <c r="L34" s="1">
        <v>1</v>
      </c>
      <c r="N34" s="1">
        <v>1</v>
      </c>
      <c r="AH34" s="1">
        <v>2</v>
      </c>
    </row>
    <row r="35" spans="1:74" x14ac:dyDescent="0.3">
      <c r="A35" s="7" t="s">
        <v>101</v>
      </c>
      <c r="B35" s="7">
        <v>2012</v>
      </c>
      <c r="C35" s="7" t="s">
        <v>50</v>
      </c>
      <c r="D35" s="1">
        <v>40</v>
      </c>
      <c r="E35" s="7">
        <f t="shared" si="5"/>
        <v>12</v>
      </c>
      <c r="F35" s="3">
        <f t="shared" si="7"/>
        <v>21885.828925770562</v>
      </c>
      <c r="G35" s="3">
        <f t="shared" si="9"/>
        <v>21885.828925770562</v>
      </c>
      <c r="H35" s="3">
        <f t="shared" si="8"/>
        <v>109.42914462885282</v>
      </c>
      <c r="I35" s="3">
        <f t="shared" si="4"/>
        <v>109.42914462885282</v>
      </c>
      <c r="J35" s="1">
        <v>6</v>
      </c>
      <c r="L35" s="1">
        <v>5</v>
      </c>
      <c r="N35" s="1">
        <v>1</v>
      </c>
    </row>
    <row r="36" spans="1:74" x14ac:dyDescent="0.3">
      <c r="A36" s="7" t="s">
        <v>101</v>
      </c>
      <c r="B36" s="7">
        <v>2012</v>
      </c>
      <c r="C36" s="7" t="s">
        <v>50</v>
      </c>
      <c r="D36" s="1">
        <v>65</v>
      </c>
      <c r="E36" s="7">
        <f t="shared" si="5"/>
        <v>31</v>
      </c>
      <c r="F36" s="3">
        <f t="shared" si="7"/>
        <v>56538.391391573954</v>
      </c>
      <c r="G36" s="3">
        <f t="shared" si="9"/>
        <v>56538.391391573954</v>
      </c>
      <c r="H36" s="3">
        <f t="shared" si="8"/>
        <v>237.09648002918112</v>
      </c>
      <c r="I36" s="3">
        <f t="shared" si="4"/>
        <v>237.09648002918112</v>
      </c>
      <c r="J36" s="1">
        <v>13</v>
      </c>
      <c r="L36" s="1">
        <v>4</v>
      </c>
      <c r="Q36" s="1">
        <v>1</v>
      </c>
      <c r="R36" s="7">
        <v>1</v>
      </c>
      <c r="W36" s="1">
        <v>4</v>
      </c>
      <c r="Z36" s="1">
        <v>4</v>
      </c>
      <c r="AB36" s="1">
        <v>1</v>
      </c>
      <c r="AF36" s="7">
        <v>1</v>
      </c>
      <c r="AI36" s="7">
        <v>1</v>
      </c>
      <c r="AW36" s="1">
        <v>1</v>
      </c>
    </row>
    <row r="37" spans="1:74" x14ac:dyDescent="0.3">
      <c r="A37" s="7" t="s">
        <v>101</v>
      </c>
      <c r="B37" s="7">
        <v>2012</v>
      </c>
      <c r="C37" s="7" t="s">
        <v>50</v>
      </c>
      <c r="D37" s="1">
        <v>80</v>
      </c>
      <c r="E37" s="7">
        <f t="shared" si="5"/>
        <v>23</v>
      </c>
      <c r="F37" s="3">
        <f t="shared" si="7"/>
        <v>41947.838774393575</v>
      </c>
      <c r="G37" s="3">
        <f t="shared" si="9"/>
        <v>41947.838774393575</v>
      </c>
      <c r="H37" s="3">
        <f t="shared" si="8"/>
        <v>200.62009848623018</v>
      </c>
      <c r="I37" s="3">
        <f t="shared" si="4"/>
        <v>200.62009848623018</v>
      </c>
      <c r="J37" s="1">
        <v>11</v>
      </c>
      <c r="L37" s="1">
        <v>5</v>
      </c>
      <c r="Z37" s="1">
        <v>3</v>
      </c>
      <c r="AB37" s="1">
        <v>1</v>
      </c>
      <c r="AE37" s="7">
        <v>1</v>
      </c>
      <c r="AH37" s="1">
        <v>1</v>
      </c>
      <c r="BB37" s="1">
        <v>1</v>
      </c>
    </row>
    <row r="38" spans="1:74" x14ac:dyDescent="0.3">
      <c r="A38" s="7" t="s">
        <v>101</v>
      </c>
      <c r="B38" s="7">
        <v>2012</v>
      </c>
      <c r="C38" s="7" t="s">
        <v>50</v>
      </c>
      <c r="D38" s="1">
        <v>94</v>
      </c>
      <c r="E38" s="7">
        <f t="shared" si="5"/>
        <v>27</v>
      </c>
      <c r="F38" s="3">
        <f t="shared" si="7"/>
        <v>49243.115082983764</v>
      </c>
      <c r="G38" s="3">
        <f t="shared" si="9"/>
        <v>49243.115082983764</v>
      </c>
      <c r="H38" s="3">
        <f t="shared" si="8"/>
        <v>328.28743388655846</v>
      </c>
      <c r="I38" s="3">
        <f t="shared" si="4"/>
        <v>328.28743388655846</v>
      </c>
      <c r="J38" s="1">
        <v>18</v>
      </c>
      <c r="K38" s="1">
        <v>2</v>
      </c>
      <c r="L38" s="1">
        <v>2</v>
      </c>
      <c r="W38" s="1">
        <v>1</v>
      </c>
      <c r="Z38" s="1">
        <v>2</v>
      </c>
      <c r="AV38" s="7">
        <v>1</v>
      </c>
      <c r="BB38" s="1">
        <v>1</v>
      </c>
    </row>
    <row r="39" spans="1:74" x14ac:dyDescent="0.3">
      <c r="A39" s="7" t="s">
        <v>101</v>
      </c>
      <c r="B39" s="7">
        <v>2012</v>
      </c>
      <c r="C39" s="7" t="s">
        <v>57</v>
      </c>
      <c r="D39" s="1">
        <v>1</v>
      </c>
      <c r="E39" s="7">
        <f t="shared" si="5"/>
        <v>6</v>
      </c>
      <c r="F39" s="3">
        <f t="shared" si="7"/>
        <v>10942.914462885281</v>
      </c>
      <c r="G39" s="3">
        <f t="shared" si="9"/>
        <v>10942.914462885281</v>
      </c>
      <c r="H39" s="3">
        <f t="shared" si="8"/>
        <v>54.714572314426412</v>
      </c>
      <c r="I39" s="3">
        <f t="shared" si="4"/>
        <v>54.714572314426412</v>
      </c>
      <c r="J39" s="1">
        <v>3</v>
      </c>
      <c r="L39" s="1">
        <v>2</v>
      </c>
      <c r="AF39" s="7">
        <v>1</v>
      </c>
    </row>
    <row r="40" spans="1:74" x14ac:dyDescent="0.3">
      <c r="A40" s="7" t="s">
        <v>101</v>
      </c>
      <c r="B40" s="7">
        <v>2012</v>
      </c>
      <c r="C40" s="7" t="s">
        <v>57</v>
      </c>
      <c r="D40" s="1">
        <v>20</v>
      </c>
      <c r="E40" s="7">
        <f t="shared" si="5"/>
        <v>23</v>
      </c>
      <c r="F40" s="3">
        <f t="shared" si="7"/>
        <v>41947.838774393575</v>
      </c>
      <c r="G40" s="3">
        <f t="shared" si="9"/>
        <v>41947.838774393575</v>
      </c>
      <c r="H40" s="3">
        <f t="shared" si="8"/>
        <v>91.190953857377352</v>
      </c>
      <c r="I40" s="3">
        <f t="shared" si="4"/>
        <v>91.190953857377352</v>
      </c>
      <c r="J40" s="1">
        <v>5</v>
      </c>
      <c r="L40" s="1">
        <v>6</v>
      </c>
      <c r="N40" s="1">
        <v>6</v>
      </c>
      <c r="AK40" s="1">
        <v>1</v>
      </c>
      <c r="AN40" s="1">
        <v>1</v>
      </c>
      <c r="AR40" s="1">
        <v>1</v>
      </c>
      <c r="AV40" s="7">
        <v>1</v>
      </c>
      <c r="BO40" s="1">
        <v>2</v>
      </c>
    </row>
    <row r="41" spans="1:74" s="7" customFormat="1" x14ac:dyDescent="0.3">
      <c r="A41" s="7" t="s">
        <v>101</v>
      </c>
      <c r="B41" s="7">
        <v>2012</v>
      </c>
      <c r="C41" s="7" t="s">
        <v>57</v>
      </c>
      <c r="D41" s="7">
        <v>40</v>
      </c>
      <c r="E41" s="7">
        <f t="shared" si="5"/>
        <v>15</v>
      </c>
      <c r="F41" s="3">
        <f t="shared" si="7"/>
        <v>27357.286157213202</v>
      </c>
      <c r="G41" s="3">
        <f t="shared" si="9"/>
        <v>27357.286157213202</v>
      </c>
      <c r="H41" s="3">
        <f t="shared" si="8"/>
        <v>72.952763085901879</v>
      </c>
      <c r="I41" s="3">
        <f t="shared" si="4"/>
        <v>72.952763085901879</v>
      </c>
      <c r="J41" s="7">
        <v>4</v>
      </c>
      <c r="L41" s="7">
        <v>5</v>
      </c>
      <c r="N41" s="7">
        <v>2</v>
      </c>
      <c r="O41" s="7">
        <v>1</v>
      </c>
      <c r="P41" s="7">
        <v>1</v>
      </c>
      <c r="AY41" s="7">
        <v>1</v>
      </c>
      <c r="BB41" s="7">
        <v>1</v>
      </c>
    </row>
    <row r="42" spans="1:74" s="7" customFormat="1" x14ac:dyDescent="0.3">
      <c r="A42" s="7" t="s">
        <v>101</v>
      </c>
      <c r="B42" s="7">
        <v>2012</v>
      </c>
      <c r="C42" s="7" t="s">
        <v>57</v>
      </c>
      <c r="D42" s="7">
        <v>60</v>
      </c>
      <c r="E42" s="7">
        <f t="shared" si="5"/>
        <v>0</v>
      </c>
      <c r="F42" s="3">
        <f t="shared" si="7"/>
        <v>0</v>
      </c>
      <c r="G42" s="3">
        <f t="shared" si="9"/>
        <v>0</v>
      </c>
      <c r="H42" s="3">
        <f t="shared" si="8"/>
        <v>0</v>
      </c>
      <c r="I42" s="3">
        <f t="shared" si="4"/>
        <v>0</v>
      </c>
    </row>
    <row r="43" spans="1:74" s="7" customFormat="1" x14ac:dyDescent="0.3">
      <c r="A43" s="7" t="s">
        <v>101</v>
      </c>
      <c r="B43" s="7">
        <v>2012</v>
      </c>
      <c r="C43" s="7" t="s">
        <v>57</v>
      </c>
      <c r="D43" s="7">
        <v>80</v>
      </c>
      <c r="E43" s="7">
        <f t="shared" si="5"/>
        <v>1</v>
      </c>
      <c r="F43" s="3">
        <f t="shared" si="7"/>
        <v>1823.8190771475467</v>
      </c>
      <c r="G43" s="3">
        <f t="shared" si="9"/>
        <v>1823.8190771475467</v>
      </c>
      <c r="H43" s="3">
        <f t="shared" si="8"/>
        <v>0</v>
      </c>
      <c r="I43" s="3">
        <f t="shared" si="4"/>
        <v>0</v>
      </c>
      <c r="L43" s="7">
        <v>1</v>
      </c>
    </row>
    <row r="44" spans="1:74" s="7" customFormat="1" x14ac:dyDescent="0.3">
      <c r="A44" s="7" t="s">
        <v>101</v>
      </c>
      <c r="B44" s="7">
        <v>2012</v>
      </c>
      <c r="C44" s="7" t="s">
        <v>57</v>
      </c>
      <c r="D44" s="7">
        <v>110</v>
      </c>
      <c r="E44" s="7">
        <f t="shared" si="5"/>
        <v>14</v>
      </c>
      <c r="F44" s="3">
        <f t="shared" si="7"/>
        <v>25533.467080065657</v>
      </c>
      <c r="G44" s="3">
        <f t="shared" si="9"/>
        <v>25533.467080065657</v>
      </c>
      <c r="H44" s="3">
        <f t="shared" si="8"/>
        <v>255.3346708006566</v>
      </c>
      <c r="I44" s="3">
        <f t="shared" si="4"/>
        <v>255.3346708006566</v>
      </c>
      <c r="J44" s="7">
        <v>14</v>
      </c>
    </row>
    <row r="45" spans="1:74" x14ac:dyDescent="0.3">
      <c r="A45" s="7" t="s">
        <v>101</v>
      </c>
      <c r="B45" s="7">
        <v>2012</v>
      </c>
      <c r="C45" s="7" t="s">
        <v>111</v>
      </c>
      <c r="D45" s="1">
        <v>1</v>
      </c>
      <c r="E45" s="7">
        <f t="shared" ref="E45:E54" si="10">SUM(J45:CC45)</f>
        <v>38</v>
      </c>
      <c r="F45" s="3">
        <f t="shared" si="7"/>
        <v>69305.124931606784</v>
      </c>
      <c r="G45" s="3">
        <f t="shared" si="9"/>
        <v>69305.124931606784</v>
      </c>
      <c r="H45" s="3">
        <f t="shared" si="8"/>
        <v>291.81105234360751</v>
      </c>
      <c r="I45" s="3">
        <f t="shared" si="4"/>
        <v>291.81105234360751</v>
      </c>
      <c r="J45" s="1">
        <v>16</v>
      </c>
      <c r="K45" s="1">
        <v>1</v>
      </c>
      <c r="L45" s="1">
        <v>10</v>
      </c>
      <c r="N45" s="1">
        <v>2</v>
      </c>
      <c r="P45" s="1">
        <v>3</v>
      </c>
      <c r="AB45" s="1">
        <v>1</v>
      </c>
      <c r="AF45" s="7">
        <v>2</v>
      </c>
      <c r="AH45" s="1">
        <v>1</v>
      </c>
      <c r="AJ45" s="1">
        <v>1</v>
      </c>
      <c r="BO45" s="1">
        <v>1</v>
      </c>
    </row>
    <row r="46" spans="1:74" s="7" customFormat="1" x14ac:dyDescent="0.3">
      <c r="A46" s="7" t="s">
        <v>101</v>
      </c>
      <c r="B46" s="7">
        <v>2012</v>
      </c>
      <c r="C46" s="7" t="s">
        <v>111</v>
      </c>
      <c r="D46" s="7">
        <v>20</v>
      </c>
      <c r="E46" s="7">
        <f t="shared" si="10"/>
        <v>25</v>
      </c>
      <c r="F46" s="3">
        <f t="shared" si="7"/>
        <v>45595.476928688673</v>
      </c>
      <c r="G46" s="3">
        <f t="shared" si="9"/>
        <v>45595.476928688673</v>
      </c>
      <c r="H46" s="3">
        <f t="shared" si="8"/>
        <v>72.952763085901879</v>
      </c>
      <c r="I46" s="3">
        <f t="shared" si="4"/>
        <v>72.952763085901879</v>
      </c>
      <c r="J46" s="7">
        <v>4</v>
      </c>
      <c r="N46" s="7">
        <v>9</v>
      </c>
      <c r="P46" s="7">
        <v>1</v>
      </c>
      <c r="AH46" s="7">
        <v>1</v>
      </c>
      <c r="AK46" s="7">
        <v>1</v>
      </c>
      <c r="AY46" s="7">
        <v>4</v>
      </c>
      <c r="BM46" s="7">
        <v>4</v>
      </c>
      <c r="BO46" s="7">
        <v>1</v>
      </c>
    </row>
    <row r="47" spans="1:74" s="7" customFormat="1" x14ac:dyDescent="0.3">
      <c r="A47" s="7" t="s">
        <v>101</v>
      </c>
      <c r="B47" s="7">
        <v>2012</v>
      </c>
      <c r="C47" s="7" t="s">
        <v>111</v>
      </c>
      <c r="D47" s="7">
        <v>40</v>
      </c>
      <c r="E47" s="7">
        <f t="shared" si="10"/>
        <v>5</v>
      </c>
      <c r="F47" s="3">
        <f t="shared" si="7"/>
        <v>9119.0953857377335</v>
      </c>
      <c r="G47" s="3">
        <f t="shared" si="9"/>
        <v>9119.0953857377335</v>
      </c>
      <c r="H47" s="3">
        <f t="shared" si="8"/>
        <v>18.23819077147547</v>
      </c>
      <c r="I47" s="3">
        <f t="shared" si="4"/>
        <v>18.23819077147547</v>
      </c>
      <c r="J47" s="7">
        <v>1</v>
      </c>
      <c r="N47" s="7">
        <v>3</v>
      </c>
      <c r="Q47" s="7">
        <v>1</v>
      </c>
    </row>
    <row r="48" spans="1:74" s="7" customFormat="1" x14ac:dyDescent="0.3">
      <c r="A48" s="7" t="s">
        <v>101</v>
      </c>
      <c r="B48" s="7">
        <v>2012</v>
      </c>
      <c r="C48" s="7" t="s">
        <v>111</v>
      </c>
      <c r="D48" s="7">
        <v>80</v>
      </c>
      <c r="E48" s="7">
        <f t="shared" si="10"/>
        <v>5</v>
      </c>
      <c r="F48" s="3">
        <f t="shared" si="7"/>
        <v>9119.0953857377335</v>
      </c>
      <c r="G48" s="3">
        <f t="shared" si="9"/>
        <v>9119.0953857377335</v>
      </c>
      <c r="H48" s="3">
        <f t="shared" si="8"/>
        <v>54.714572314426412</v>
      </c>
      <c r="I48" s="3">
        <f t="shared" si="4"/>
        <v>54.714572314426412</v>
      </c>
      <c r="J48" s="7">
        <v>3</v>
      </c>
      <c r="L48" s="7">
        <v>1</v>
      </c>
      <c r="Q48" s="7">
        <v>1</v>
      </c>
    </row>
    <row r="49" spans="1:77" s="7" customFormat="1" x14ac:dyDescent="0.3">
      <c r="A49" s="7" t="s">
        <v>101</v>
      </c>
      <c r="B49" s="7">
        <v>2012</v>
      </c>
      <c r="C49" s="7" t="s">
        <v>111</v>
      </c>
      <c r="D49" s="7">
        <v>100</v>
      </c>
      <c r="E49" s="7">
        <f t="shared" si="10"/>
        <v>42</v>
      </c>
      <c r="F49" s="3">
        <f t="shared" si="7"/>
        <v>76600.401240196967</v>
      </c>
      <c r="G49" s="3">
        <f t="shared" si="9"/>
        <v>76600.401240196967</v>
      </c>
      <c r="H49" s="3">
        <f t="shared" si="8"/>
        <v>0</v>
      </c>
      <c r="I49" s="3">
        <f t="shared" si="4"/>
        <v>0</v>
      </c>
      <c r="Q49" s="7">
        <v>32</v>
      </c>
      <c r="R49" s="7">
        <v>3</v>
      </c>
      <c r="S49" s="7">
        <v>3</v>
      </c>
      <c r="W49" s="7">
        <v>2</v>
      </c>
      <c r="AB49" s="7">
        <v>2</v>
      </c>
    </row>
    <row r="50" spans="1:77" s="7" customFormat="1" x14ac:dyDescent="0.3">
      <c r="A50" s="7" t="s">
        <v>101</v>
      </c>
      <c r="B50" s="7">
        <v>2012</v>
      </c>
      <c r="C50" s="7" t="s">
        <v>111</v>
      </c>
      <c r="D50" s="7">
        <v>120</v>
      </c>
      <c r="E50" s="7">
        <f t="shared" si="10"/>
        <v>5</v>
      </c>
      <c r="F50" s="3">
        <f t="shared" si="7"/>
        <v>9119.0953857377335</v>
      </c>
      <c r="G50" s="3">
        <f t="shared" si="9"/>
        <v>9119.0953857377335</v>
      </c>
      <c r="H50" s="3">
        <f t="shared" si="8"/>
        <v>54.714572314426412</v>
      </c>
      <c r="I50" s="3">
        <f t="shared" si="4"/>
        <v>54.714572314426412</v>
      </c>
      <c r="J50" s="7">
        <v>3</v>
      </c>
      <c r="Q50" s="7">
        <v>2</v>
      </c>
    </row>
    <row r="51" spans="1:77" x14ac:dyDescent="0.3">
      <c r="A51" s="7" t="s">
        <v>101</v>
      </c>
      <c r="B51" s="7">
        <v>2012</v>
      </c>
      <c r="C51" s="7" t="s">
        <v>102</v>
      </c>
      <c r="D51" s="1">
        <v>1</v>
      </c>
      <c r="E51" s="7">
        <f t="shared" si="10"/>
        <v>0</v>
      </c>
      <c r="F51" s="3">
        <f t="shared" si="7"/>
        <v>0</v>
      </c>
      <c r="G51" s="3">
        <f t="shared" si="9"/>
        <v>0</v>
      </c>
      <c r="H51" s="3">
        <f t="shared" si="8"/>
        <v>0</v>
      </c>
      <c r="I51" s="3">
        <f t="shared" si="4"/>
        <v>0</v>
      </c>
    </row>
    <row r="52" spans="1:77" x14ac:dyDescent="0.3">
      <c r="A52" s="7" t="s">
        <v>101</v>
      </c>
      <c r="B52" s="7">
        <v>2012</v>
      </c>
      <c r="C52" s="7" t="s">
        <v>102</v>
      </c>
      <c r="D52" s="1">
        <v>20</v>
      </c>
      <c r="E52" s="7">
        <f t="shared" si="10"/>
        <v>25</v>
      </c>
      <c r="F52" s="3">
        <f t="shared" si="7"/>
        <v>45595.476928688673</v>
      </c>
      <c r="G52" s="3">
        <f t="shared" si="9"/>
        <v>45595.476928688673</v>
      </c>
      <c r="H52" s="3">
        <f t="shared" si="8"/>
        <v>127.6673354003283</v>
      </c>
      <c r="I52" s="3">
        <f t="shared" si="4"/>
        <v>127.6673354003283</v>
      </c>
      <c r="J52" s="1">
        <v>7</v>
      </c>
      <c r="L52" s="1">
        <v>3</v>
      </c>
      <c r="N52" s="1">
        <v>7</v>
      </c>
      <c r="O52" s="1">
        <v>1</v>
      </c>
      <c r="AF52" s="7">
        <v>1</v>
      </c>
      <c r="AH52" s="1">
        <v>1</v>
      </c>
      <c r="AU52" s="7">
        <v>1</v>
      </c>
      <c r="AY52" s="7">
        <v>2</v>
      </c>
      <c r="BM52" s="1">
        <v>1</v>
      </c>
      <c r="BN52" s="1">
        <v>1</v>
      </c>
    </row>
    <row r="53" spans="1:77" x14ac:dyDescent="0.3">
      <c r="A53" s="7" t="s">
        <v>101</v>
      </c>
      <c r="B53" s="7">
        <v>2012</v>
      </c>
      <c r="C53" s="7" t="s">
        <v>102</v>
      </c>
      <c r="D53" s="1">
        <v>40</v>
      </c>
      <c r="E53" s="7">
        <f t="shared" si="10"/>
        <v>25</v>
      </c>
      <c r="F53" s="3">
        <f t="shared" si="7"/>
        <v>45595.476928688673</v>
      </c>
      <c r="G53" s="3">
        <f t="shared" si="9"/>
        <v>45595.476928688673</v>
      </c>
      <c r="H53" s="3">
        <f t="shared" si="8"/>
        <v>109.42914462885282</v>
      </c>
      <c r="I53" s="3">
        <f t="shared" si="4"/>
        <v>109.42914462885282</v>
      </c>
      <c r="J53" s="1">
        <v>6</v>
      </c>
      <c r="L53" s="1">
        <v>4</v>
      </c>
      <c r="N53" s="1">
        <v>9</v>
      </c>
      <c r="U53" s="1">
        <v>1</v>
      </c>
      <c r="AJ53" s="1">
        <v>1</v>
      </c>
      <c r="BM53" s="1">
        <v>1</v>
      </c>
      <c r="BN53" s="1">
        <v>2</v>
      </c>
      <c r="BV53" s="1">
        <v>1</v>
      </c>
    </row>
    <row r="54" spans="1:77" x14ac:dyDescent="0.3">
      <c r="A54" s="7" t="s">
        <v>101</v>
      </c>
      <c r="B54" s="7">
        <v>2012</v>
      </c>
      <c r="C54" s="7" t="s">
        <v>102</v>
      </c>
      <c r="D54" s="1">
        <v>60</v>
      </c>
      <c r="E54" s="7">
        <f t="shared" si="10"/>
        <v>17</v>
      </c>
      <c r="F54" s="3">
        <f t="shared" si="7"/>
        <v>31004.924311508297</v>
      </c>
      <c r="G54" s="3">
        <f t="shared" si="9"/>
        <v>31004.924311508297</v>
      </c>
      <c r="H54" s="3">
        <f t="shared" si="8"/>
        <v>54.714572314426412</v>
      </c>
      <c r="I54" s="3">
        <f t="shared" si="4"/>
        <v>54.714572314426412</v>
      </c>
      <c r="J54" s="1">
        <v>3</v>
      </c>
      <c r="L54" s="1">
        <v>3</v>
      </c>
      <c r="N54" s="1">
        <v>3</v>
      </c>
      <c r="O54" s="1">
        <v>1</v>
      </c>
      <c r="Z54" s="1">
        <v>2</v>
      </c>
      <c r="AB54" s="1">
        <v>1</v>
      </c>
      <c r="AL54" s="1">
        <v>1</v>
      </c>
      <c r="AN54" s="1">
        <v>1</v>
      </c>
      <c r="AY54" s="7">
        <v>1</v>
      </c>
      <c r="BN54" s="1">
        <v>1</v>
      </c>
    </row>
    <row r="55" spans="1:77" x14ac:dyDescent="0.3">
      <c r="A55" s="7" t="s">
        <v>101</v>
      </c>
      <c r="B55" s="7">
        <v>2012</v>
      </c>
      <c r="C55" s="7" t="s">
        <v>102</v>
      </c>
      <c r="D55" s="1">
        <v>80</v>
      </c>
      <c r="E55" s="7">
        <f t="shared" ref="E55:E59" si="11">SUM(J55:CC55)</f>
        <v>20</v>
      </c>
      <c r="F55" s="3">
        <f t="shared" si="7"/>
        <v>36476.381542950934</v>
      </c>
      <c r="G55" s="3">
        <f t="shared" si="9"/>
        <v>36476.381542950934</v>
      </c>
      <c r="H55" s="3">
        <f t="shared" si="8"/>
        <v>91.190953857377352</v>
      </c>
      <c r="I55" s="3">
        <f t="shared" si="4"/>
        <v>91.190953857377352</v>
      </c>
      <c r="J55" s="1">
        <v>5</v>
      </c>
      <c r="L55" s="1">
        <v>1</v>
      </c>
      <c r="Q55" s="1">
        <v>1</v>
      </c>
      <c r="Z55" s="1">
        <v>7</v>
      </c>
      <c r="AK55" s="1">
        <v>1</v>
      </c>
      <c r="AW55" s="1">
        <v>5</v>
      </c>
    </row>
    <row r="56" spans="1:77" s="7" customFormat="1" x14ac:dyDescent="0.3">
      <c r="A56" s="7" t="s">
        <v>101</v>
      </c>
      <c r="B56" s="7">
        <v>2012</v>
      </c>
      <c r="C56" s="7" t="s">
        <v>102</v>
      </c>
      <c r="D56" s="7">
        <v>100</v>
      </c>
      <c r="E56" s="7">
        <f t="shared" si="11"/>
        <v>24</v>
      </c>
      <c r="F56" s="3">
        <f t="shared" si="7"/>
        <v>43771.657851541124</v>
      </c>
      <c r="G56" s="3">
        <f t="shared" si="9"/>
        <v>43771.657851541124</v>
      </c>
      <c r="H56" s="3">
        <f t="shared" si="8"/>
        <v>18.23819077147547</v>
      </c>
      <c r="I56" s="3">
        <f t="shared" si="4"/>
        <v>18.23819077147547</v>
      </c>
      <c r="J56" s="7">
        <v>1</v>
      </c>
      <c r="L56" s="7">
        <v>1</v>
      </c>
      <c r="Q56" s="7">
        <v>15</v>
      </c>
      <c r="W56" s="7">
        <v>1</v>
      </c>
      <c r="Z56" s="7">
        <v>6</v>
      </c>
    </row>
    <row r="57" spans="1:77" s="7" customFormat="1" x14ac:dyDescent="0.3">
      <c r="A57" s="7" t="s">
        <v>101</v>
      </c>
      <c r="B57" s="7">
        <v>2012</v>
      </c>
      <c r="C57" s="7" t="s">
        <v>102</v>
      </c>
      <c r="D57" s="7">
        <v>120</v>
      </c>
      <c r="E57" s="7">
        <f t="shared" si="11"/>
        <v>0</v>
      </c>
      <c r="F57" s="3">
        <f t="shared" si="7"/>
        <v>0</v>
      </c>
      <c r="G57" s="3">
        <f t="shared" si="9"/>
        <v>0</v>
      </c>
      <c r="H57" s="3">
        <f t="shared" si="8"/>
        <v>0</v>
      </c>
      <c r="I57" s="3">
        <f t="shared" si="4"/>
        <v>0</v>
      </c>
    </row>
    <row r="58" spans="1:77" s="7" customFormat="1" x14ac:dyDescent="0.3">
      <c r="A58" s="7" t="s">
        <v>101</v>
      </c>
      <c r="B58" s="7">
        <v>2012</v>
      </c>
      <c r="C58" s="7" t="s">
        <v>102</v>
      </c>
      <c r="D58" s="7">
        <v>150</v>
      </c>
      <c r="E58" s="7">
        <f t="shared" si="11"/>
        <v>0</v>
      </c>
      <c r="F58" s="3">
        <f t="shared" si="7"/>
        <v>0</v>
      </c>
      <c r="G58" s="3">
        <f t="shared" si="9"/>
        <v>0</v>
      </c>
      <c r="H58" s="3">
        <f t="shared" si="8"/>
        <v>0</v>
      </c>
      <c r="I58" s="3">
        <f t="shared" si="4"/>
        <v>0</v>
      </c>
    </row>
    <row r="59" spans="1:77" s="7" customFormat="1" x14ac:dyDescent="0.3">
      <c r="A59" s="7" t="s">
        <v>101</v>
      </c>
      <c r="B59" s="7">
        <v>2012</v>
      </c>
      <c r="C59" s="7" t="s">
        <v>102</v>
      </c>
      <c r="D59" s="7">
        <v>180</v>
      </c>
      <c r="E59" s="7">
        <f t="shared" si="11"/>
        <v>0</v>
      </c>
      <c r="F59" s="3">
        <f t="shared" si="7"/>
        <v>0</v>
      </c>
      <c r="G59" s="3">
        <f t="shared" si="9"/>
        <v>0</v>
      </c>
      <c r="H59" s="3">
        <f t="shared" si="8"/>
        <v>0</v>
      </c>
      <c r="I59" s="3">
        <f t="shared" si="4"/>
        <v>0</v>
      </c>
    </row>
    <row r="60" spans="1:77" s="7" customFormat="1" x14ac:dyDescent="0.3">
      <c r="F60" s="3"/>
      <c r="G60" s="3"/>
      <c r="H60" s="3"/>
      <c r="I60" s="3"/>
    </row>
    <row r="61" spans="1:77" s="7" customFormat="1" x14ac:dyDescent="0.3">
      <c r="A61" s="7" t="s">
        <v>101</v>
      </c>
      <c r="B61" s="7">
        <v>2012</v>
      </c>
      <c r="C61" s="7" t="s">
        <v>107</v>
      </c>
      <c r="D61" s="7">
        <v>1</v>
      </c>
      <c r="E61" s="7">
        <f t="shared" ref="E61:E69" si="12">SUM(J61:CC61)</f>
        <v>75</v>
      </c>
      <c r="F61" s="3">
        <f t="shared" si="7"/>
        <v>136786.43078606602</v>
      </c>
      <c r="G61" s="3">
        <f t="shared" si="9"/>
        <v>136786.43078606602</v>
      </c>
      <c r="H61" s="3">
        <f t="shared" si="8"/>
        <v>766.00401240196982</v>
      </c>
      <c r="I61" s="3">
        <f t="shared" si="4"/>
        <v>766.00401240196982</v>
      </c>
      <c r="J61" s="7">
        <v>42</v>
      </c>
      <c r="K61" s="7">
        <v>1</v>
      </c>
      <c r="L61" s="7">
        <v>1</v>
      </c>
      <c r="N61" s="7">
        <v>7</v>
      </c>
      <c r="O61" s="7">
        <v>2</v>
      </c>
      <c r="P61" s="7">
        <v>2</v>
      </c>
      <c r="R61" s="7">
        <v>1</v>
      </c>
      <c r="T61" s="7">
        <v>1</v>
      </c>
      <c r="AA61" s="7">
        <v>1</v>
      </c>
      <c r="AF61" s="7">
        <v>4</v>
      </c>
      <c r="AH61" s="7">
        <v>2</v>
      </c>
      <c r="AJ61" s="7">
        <v>5</v>
      </c>
      <c r="AN61" s="7">
        <v>1</v>
      </c>
      <c r="AV61" s="7">
        <v>1</v>
      </c>
      <c r="BM61" s="7">
        <v>1</v>
      </c>
      <c r="BN61" s="7">
        <v>1</v>
      </c>
      <c r="BV61" s="7">
        <v>1</v>
      </c>
      <c r="BY61" s="7">
        <v>1</v>
      </c>
    </row>
    <row r="62" spans="1:77" s="7" customFormat="1" x14ac:dyDescent="0.3">
      <c r="A62" s="7" t="s">
        <v>101</v>
      </c>
      <c r="B62" s="7">
        <v>2012</v>
      </c>
      <c r="C62" s="7" t="s">
        <v>107</v>
      </c>
      <c r="D62" s="7">
        <v>20</v>
      </c>
      <c r="E62" s="7">
        <f t="shared" si="12"/>
        <v>6</v>
      </c>
      <c r="F62" s="3">
        <f t="shared" si="7"/>
        <v>10942.914462885281</v>
      </c>
      <c r="G62" s="3">
        <f t="shared" si="9"/>
        <v>10942.914462885281</v>
      </c>
      <c r="H62" s="3">
        <f t="shared" si="8"/>
        <v>18.23819077147547</v>
      </c>
      <c r="I62" s="3">
        <f t="shared" si="4"/>
        <v>18.23819077147547</v>
      </c>
      <c r="J62" s="7">
        <v>1</v>
      </c>
      <c r="K62" s="7">
        <v>1</v>
      </c>
      <c r="N62" s="7">
        <v>3</v>
      </c>
      <c r="R62" s="7">
        <v>1</v>
      </c>
    </row>
    <row r="63" spans="1:77" s="7" customFormat="1" x14ac:dyDescent="0.3">
      <c r="A63" s="7" t="s">
        <v>101</v>
      </c>
      <c r="B63" s="7">
        <v>2012</v>
      </c>
      <c r="C63" s="7" t="s">
        <v>107</v>
      </c>
      <c r="D63" s="7">
        <v>40</v>
      </c>
      <c r="E63" s="7">
        <f t="shared" si="12"/>
        <v>95</v>
      </c>
      <c r="F63" s="3">
        <f t="shared" si="7"/>
        <v>173262.81232901695</v>
      </c>
      <c r="G63" s="3">
        <f t="shared" si="9"/>
        <v>173262.81232901695</v>
      </c>
      <c r="H63" s="3">
        <f t="shared" si="8"/>
        <v>638.33667700164142</v>
      </c>
      <c r="I63" s="3">
        <f t="shared" si="4"/>
        <v>638.33667700164142</v>
      </c>
      <c r="J63" s="7">
        <v>35</v>
      </c>
      <c r="L63" s="7">
        <v>21</v>
      </c>
      <c r="N63" s="7">
        <v>15</v>
      </c>
      <c r="O63" s="7">
        <v>3</v>
      </c>
      <c r="P63" s="7">
        <v>1</v>
      </c>
      <c r="Z63" s="7">
        <v>5</v>
      </c>
      <c r="AB63" s="7">
        <v>1</v>
      </c>
      <c r="AF63" s="7">
        <v>2</v>
      </c>
      <c r="AH63" s="7">
        <v>3</v>
      </c>
      <c r="AJ63" s="7">
        <v>1</v>
      </c>
      <c r="AU63" s="7">
        <v>1</v>
      </c>
      <c r="AW63" s="7">
        <v>2</v>
      </c>
      <c r="BH63" s="7">
        <v>1</v>
      </c>
      <c r="BM63" s="7">
        <v>2</v>
      </c>
      <c r="BN63" s="7">
        <v>1</v>
      </c>
      <c r="BO63" s="7">
        <v>1</v>
      </c>
    </row>
    <row r="64" spans="1:77" s="7" customFormat="1" x14ac:dyDescent="0.3">
      <c r="A64" s="7" t="s">
        <v>101</v>
      </c>
      <c r="B64" s="7">
        <v>2012</v>
      </c>
      <c r="C64" s="7" t="s">
        <v>107</v>
      </c>
      <c r="D64" s="7">
        <v>50</v>
      </c>
      <c r="E64" s="7">
        <f t="shared" si="12"/>
        <v>19</v>
      </c>
      <c r="F64" s="3">
        <f t="shared" si="7"/>
        <v>34652.562465803392</v>
      </c>
      <c r="G64" s="3">
        <f t="shared" si="9"/>
        <v>34652.562465803392</v>
      </c>
      <c r="H64" s="3">
        <f t="shared" si="8"/>
        <v>310.04924311508302</v>
      </c>
      <c r="I64" s="3">
        <f t="shared" si="4"/>
        <v>310.04924311508302</v>
      </c>
      <c r="J64" s="7">
        <v>17</v>
      </c>
      <c r="S64" s="7">
        <v>1</v>
      </c>
      <c r="T64" s="7">
        <v>1</v>
      </c>
    </row>
    <row r="65" spans="1:74" s="7" customFormat="1" x14ac:dyDescent="0.3">
      <c r="A65" s="7" t="s">
        <v>101</v>
      </c>
      <c r="B65" s="7">
        <v>2012</v>
      </c>
      <c r="C65" s="7" t="s">
        <v>107</v>
      </c>
      <c r="D65" s="7">
        <v>80</v>
      </c>
      <c r="E65" s="7">
        <f t="shared" si="12"/>
        <v>36</v>
      </c>
      <c r="F65" s="3">
        <f t="shared" si="7"/>
        <v>65657.486777311686</v>
      </c>
      <c r="G65" s="3">
        <f t="shared" si="9"/>
        <v>65657.486777311686</v>
      </c>
      <c r="H65" s="3">
        <f t="shared" si="8"/>
        <v>18.23819077147547</v>
      </c>
      <c r="I65" s="3">
        <f t="shared" si="4"/>
        <v>18.23819077147547</v>
      </c>
      <c r="J65" s="7">
        <v>1</v>
      </c>
      <c r="K65" s="7">
        <v>1</v>
      </c>
      <c r="Q65" s="7">
        <v>34</v>
      </c>
    </row>
    <row r="66" spans="1:74" s="7" customFormat="1" x14ac:dyDescent="0.3">
      <c r="A66" s="7" t="s">
        <v>101</v>
      </c>
      <c r="B66" s="7">
        <v>2012</v>
      </c>
      <c r="C66" s="7" t="s">
        <v>107</v>
      </c>
      <c r="D66" s="7">
        <v>100</v>
      </c>
      <c r="E66" s="7">
        <f t="shared" si="12"/>
        <v>1</v>
      </c>
      <c r="F66" s="3">
        <f t="shared" si="7"/>
        <v>1823.8190771475467</v>
      </c>
      <c r="G66" s="3">
        <f t="shared" si="9"/>
        <v>1823.8190771475467</v>
      </c>
      <c r="H66" s="3">
        <f t="shared" si="8"/>
        <v>0</v>
      </c>
      <c r="I66" s="3">
        <f t="shared" si="4"/>
        <v>0</v>
      </c>
      <c r="L66" s="7">
        <v>1</v>
      </c>
    </row>
    <row r="67" spans="1:74" s="7" customFormat="1" x14ac:dyDescent="0.3">
      <c r="A67" s="7" t="s">
        <v>101</v>
      </c>
      <c r="B67" s="7">
        <v>2012</v>
      </c>
      <c r="C67" s="7" t="s">
        <v>107</v>
      </c>
      <c r="D67" s="7">
        <v>120</v>
      </c>
      <c r="E67" s="7">
        <f t="shared" si="12"/>
        <v>6</v>
      </c>
      <c r="F67" s="3">
        <f t="shared" si="7"/>
        <v>10942.914462885281</v>
      </c>
      <c r="G67" s="3">
        <f t="shared" si="9"/>
        <v>10942.914462885281</v>
      </c>
      <c r="H67" s="3">
        <f t="shared" si="8"/>
        <v>91.190953857377352</v>
      </c>
      <c r="I67" s="3">
        <f t="shared" si="4"/>
        <v>91.190953857377352</v>
      </c>
      <c r="J67" s="7">
        <v>5</v>
      </c>
      <c r="Q67" s="7">
        <v>1</v>
      </c>
    </row>
    <row r="68" spans="1:74" s="7" customFormat="1" x14ac:dyDescent="0.3">
      <c r="A68" s="7" t="s">
        <v>101</v>
      </c>
      <c r="B68" s="7">
        <v>2012</v>
      </c>
      <c r="C68" s="7" t="s">
        <v>107</v>
      </c>
      <c r="D68" s="7">
        <v>160</v>
      </c>
      <c r="E68" s="7">
        <f t="shared" si="12"/>
        <v>2</v>
      </c>
      <c r="F68" s="3">
        <f t="shared" si="7"/>
        <v>3647.6381542950935</v>
      </c>
      <c r="G68" s="3">
        <f t="shared" si="9"/>
        <v>3647.6381542950935</v>
      </c>
      <c r="H68" s="3">
        <f t="shared" si="8"/>
        <v>18.23819077147547</v>
      </c>
      <c r="I68" s="3">
        <f t="shared" si="4"/>
        <v>18.23819077147547</v>
      </c>
      <c r="J68" s="7">
        <v>1</v>
      </c>
      <c r="T68" s="7">
        <v>1</v>
      </c>
    </row>
    <row r="69" spans="1:74" s="7" customFormat="1" x14ac:dyDescent="0.3">
      <c r="A69" s="7" t="s">
        <v>101</v>
      </c>
      <c r="B69" s="7">
        <v>2012</v>
      </c>
      <c r="C69" s="7" t="s">
        <v>107</v>
      </c>
      <c r="D69" s="7">
        <v>200</v>
      </c>
      <c r="E69" s="7">
        <f t="shared" si="12"/>
        <v>10</v>
      </c>
      <c r="F69" s="3">
        <f t="shared" si="7"/>
        <v>18238.190771475467</v>
      </c>
      <c r="G69" s="3">
        <f t="shared" si="9"/>
        <v>18238.190771475467</v>
      </c>
      <c r="H69" s="3">
        <f t="shared" si="8"/>
        <v>145.90552617180376</v>
      </c>
      <c r="I69" s="3">
        <f t="shared" si="4"/>
        <v>145.90552617180376</v>
      </c>
      <c r="J69" s="7">
        <v>8</v>
      </c>
      <c r="S69" s="7">
        <v>1</v>
      </c>
      <c r="W69" s="7">
        <v>1</v>
      </c>
    </row>
    <row r="70" spans="1:74" s="7" customFormat="1" x14ac:dyDescent="0.3">
      <c r="F70" s="3"/>
      <c r="G70" s="3"/>
      <c r="H70" s="3"/>
      <c r="I70" s="3">
        <f t="shared" si="4"/>
        <v>0</v>
      </c>
    </row>
    <row r="71" spans="1:74" x14ac:dyDescent="0.3">
      <c r="A71" s="7" t="s">
        <v>101</v>
      </c>
      <c r="B71" s="7">
        <v>2012</v>
      </c>
      <c r="C71" s="7" t="s">
        <v>104</v>
      </c>
      <c r="D71" s="1">
        <v>1</v>
      </c>
      <c r="E71" s="7">
        <f>SUM(J71:CC71)</f>
        <v>11</v>
      </c>
      <c r="F71" s="3">
        <f t="shared" si="7"/>
        <v>20062.009848623016</v>
      </c>
      <c r="G71" s="3">
        <f t="shared" si="9"/>
        <v>20062.009848623016</v>
      </c>
      <c r="H71" s="3">
        <f t="shared" si="8"/>
        <v>91.190953857377352</v>
      </c>
      <c r="I71" s="3">
        <f t="shared" si="4"/>
        <v>91.190953857377352</v>
      </c>
      <c r="J71" s="1">
        <v>5</v>
      </c>
      <c r="AB71" s="1">
        <v>3</v>
      </c>
      <c r="AF71" s="7">
        <v>1</v>
      </c>
      <c r="AH71" s="1">
        <v>1</v>
      </c>
      <c r="BV71" s="1">
        <v>1</v>
      </c>
    </row>
    <row r="72" spans="1:74" x14ac:dyDescent="0.3">
      <c r="A72" s="7" t="s">
        <v>101</v>
      </c>
      <c r="B72" s="7">
        <v>2012</v>
      </c>
      <c r="C72" s="7" t="s">
        <v>104</v>
      </c>
      <c r="D72" s="1">
        <v>20</v>
      </c>
      <c r="E72" s="7">
        <f>SUM(J72:CC72)</f>
        <v>46</v>
      </c>
      <c r="F72" s="3">
        <f t="shared" si="7"/>
        <v>83895.677548787149</v>
      </c>
      <c r="G72" s="3">
        <f t="shared" si="9"/>
        <v>83895.677548787149</v>
      </c>
      <c r="H72" s="3">
        <f t="shared" si="8"/>
        <v>638.33667700164142</v>
      </c>
      <c r="I72" s="3">
        <f t="shared" si="4"/>
        <v>638.33667700164142</v>
      </c>
      <c r="J72" s="1">
        <v>35</v>
      </c>
      <c r="L72" s="1">
        <v>1</v>
      </c>
      <c r="N72" s="1">
        <v>6</v>
      </c>
      <c r="P72" s="1">
        <v>1</v>
      </c>
      <c r="AH72" s="1">
        <v>1</v>
      </c>
      <c r="AK72" s="1">
        <v>1</v>
      </c>
      <c r="BO72" s="1">
        <v>1</v>
      </c>
    </row>
    <row r="73" spans="1:74" x14ac:dyDescent="0.3">
      <c r="A73" s="7" t="s">
        <v>101</v>
      </c>
      <c r="B73" s="7">
        <v>2012</v>
      </c>
      <c r="C73" s="7" t="s">
        <v>104</v>
      </c>
      <c r="D73" s="1">
        <v>40</v>
      </c>
      <c r="E73" s="7">
        <f t="shared" ref="E73:E113" si="13">SUM(J73:CC73)</f>
        <v>32</v>
      </c>
      <c r="F73" s="3">
        <f t="shared" si="7"/>
        <v>58362.210468721496</v>
      </c>
      <c r="G73" s="3">
        <f t="shared" si="9"/>
        <v>58362.210468721496</v>
      </c>
      <c r="H73" s="3">
        <f t="shared" si="8"/>
        <v>401.24019697246035</v>
      </c>
      <c r="I73" s="3">
        <f t="shared" si="4"/>
        <v>401.24019697246035</v>
      </c>
      <c r="J73" s="1">
        <v>22</v>
      </c>
      <c r="Y73" s="1">
        <v>1</v>
      </c>
      <c r="AH73" s="1">
        <v>1</v>
      </c>
      <c r="AK73" s="1">
        <v>2</v>
      </c>
      <c r="AW73" s="1">
        <v>5</v>
      </c>
      <c r="BH73" s="7">
        <v>1</v>
      </c>
    </row>
    <row r="74" spans="1:74" x14ac:dyDescent="0.3">
      <c r="A74" s="7" t="s">
        <v>101</v>
      </c>
      <c r="B74" s="7">
        <v>2012</v>
      </c>
      <c r="C74" s="7" t="s">
        <v>104</v>
      </c>
      <c r="D74" s="1">
        <v>60</v>
      </c>
      <c r="E74" s="7">
        <f t="shared" si="13"/>
        <v>65</v>
      </c>
      <c r="F74" s="3">
        <f t="shared" si="7"/>
        <v>118548.24001459054</v>
      </c>
      <c r="G74" s="3">
        <f t="shared" si="9"/>
        <v>118548.24001459054</v>
      </c>
      <c r="H74" s="3">
        <f t="shared" si="8"/>
        <v>455.95476928688674</v>
      </c>
      <c r="I74" s="3">
        <f t="shared" si="4"/>
        <v>455.95476928688674</v>
      </c>
      <c r="J74" s="1">
        <v>25</v>
      </c>
      <c r="K74" s="1">
        <v>9</v>
      </c>
      <c r="L74" s="1">
        <v>2</v>
      </c>
      <c r="N74" s="1">
        <v>1</v>
      </c>
      <c r="Q74" s="1">
        <v>5</v>
      </c>
      <c r="R74" s="7">
        <v>4</v>
      </c>
      <c r="U74" s="1">
        <v>1</v>
      </c>
      <c r="W74" s="1">
        <v>2</v>
      </c>
      <c r="Z74" s="1">
        <v>9</v>
      </c>
      <c r="AB74" s="1">
        <v>4</v>
      </c>
      <c r="AJ74" s="1">
        <v>1</v>
      </c>
      <c r="AW74" s="1">
        <v>2</v>
      </c>
    </row>
    <row r="75" spans="1:74" x14ac:dyDescent="0.3">
      <c r="A75" s="7" t="s">
        <v>101</v>
      </c>
      <c r="B75" s="7">
        <v>2012</v>
      </c>
      <c r="C75" s="7" t="s">
        <v>104</v>
      </c>
      <c r="D75" s="1">
        <v>80</v>
      </c>
      <c r="E75" s="7">
        <f t="shared" si="13"/>
        <v>34</v>
      </c>
      <c r="F75" s="3">
        <f t="shared" si="7"/>
        <v>62009.848623016595</v>
      </c>
      <c r="G75" s="3">
        <f t="shared" si="9"/>
        <v>62009.848623016595</v>
      </c>
      <c r="H75" s="3">
        <f t="shared" si="8"/>
        <v>72.952763085901879</v>
      </c>
      <c r="I75" s="3">
        <f t="shared" si="4"/>
        <v>72.952763085901879</v>
      </c>
      <c r="J75" s="1">
        <v>4</v>
      </c>
      <c r="K75" s="1">
        <v>1</v>
      </c>
      <c r="L75" s="1">
        <v>2</v>
      </c>
      <c r="Q75" s="1">
        <v>26</v>
      </c>
      <c r="W75" s="1">
        <v>1</v>
      </c>
    </row>
    <row r="76" spans="1:74" x14ac:dyDescent="0.3">
      <c r="A76" s="7" t="s">
        <v>101</v>
      </c>
      <c r="B76" s="7">
        <v>2012</v>
      </c>
      <c r="C76" s="7" t="s">
        <v>104</v>
      </c>
      <c r="D76" s="1">
        <v>100</v>
      </c>
      <c r="E76" s="7">
        <f t="shared" si="13"/>
        <v>14</v>
      </c>
      <c r="F76" s="3">
        <f t="shared" si="7"/>
        <v>25533.467080065657</v>
      </c>
      <c r="G76" s="3">
        <f t="shared" si="9"/>
        <v>25533.467080065657</v>
      </c>
      <c r="H76" s="3">
        <f t="shared" si="8"/>
        <v>18.23819077147547</v>
      </c>
      <c r="I76" s="3">
        <f t="shared" si="4"/>
        <v>18.23819077147547</v>
      </c>
      <c r="J76" s="1">
        <v>1</v>
      </c>
      <c r="K76" s="1">
        <v>1</v>
      </c>
      <c r="Q76" s="1">
        <v>10</v>
      </c>
      <c r="R76" s="7">
        <v>2</v>
      </c>
    </row>
    <row r="77" spans="1:74" x14ac:dyDescent="0.3">
      <c r="A77" s="7" t="s">
        <v>101</v>
      </c>
      <c r="B77" s="7">
        <v>2012</v>
      </c>
      <c r="C77" s="7" t="s">
        <v>104</v>
      </c>
      <c r="D77" s="1">
        <v>120</v>
      </c>
      <c r="E77" s="7">
        <f t="shared" si="13"/>
        <v>8</v>
      </c>
      <c r="F77" s="3">
        <f t="shared" si="7"/>
        <v>14590.552617180374</v>
      </c>
      <c r="G77" s="3">
        <f t="shared" si="9"/>
        <v>14590.552617180374</v>
      </c>
      <c r="H77" s="3">
        <f t="shared" si="8"/>
        <v>54.714572314426412</v>
      </c>
      <c r="I77" s="3">
        <f t="shared" si="4"/>
        <v>54.714572314426412</v>
      </c>
      <c r="J77" s="1">
        <v>3</v>
      </c>
      <c r="Q77" s="1">
        <v>4</v>
      </c>
      <c r="S77" s="1">
        <v>1</v>
      </c>
    </row>
    <row r="78" spans="1:74" x14ac:dyDescent="0.3">
      <c r="A78" s="7" t="s">
        <v>101</v>
      </c>
      <c r="B78" s="7">
        <v>2012</v>
      </c>
      <c r="C78" s="7" t="s">
        <v>104</v>
      </c>
      <c r="D78" s="1">
        <v>160</v>
      </c>
      <c r="E78" s="7">
        <f t="shared" si="13"/>
        <v>2</v>
      </c>
      <c r="F78" s="3">
        <f t="shared" si="7"/>
        <v>3647.6381542950935</v>
      </c>
      <c r="G78" s="3">
        <f t="shared" si="9"/>
        <v>3647.6381542950935</v>
      </c>
      <c r="H78" s="3">
        <f t="shared" si="8"/>
        <v>18.23819077147547</v>
      </c>
      <c r="I78" s="3">
        <f t="shared" si="4"/>
        <v>18.23819077147547</v>
      </c>
      <c r="J78" s="1">
        <v>1</v>
      </c>
      <c r="N78" s="1">
        <v>1</v>
      </c>
    </row>
    <row r="79" spans="1:74" x14ac:dyDescent="0.3">
      <c r="A79" s="7" t="s">
        <v>101</v>
      </c>
      <c r="B79" s="7">
        <v>2012</v>
      </c>
      <c r="C79" s="7" t="s">
        <v>104</v>
      </c>
      <c r="D79" s="1">
        <v>200</v>
      </c>
      <c r="E79" s="7">
        <f t="shared" si="13"/>
        <v>4</v>
      </c>
      <c r="F79" s="3">
        <f t="shared" si="7"/>
        <v>7295.276308590187</v>
      </c>
      <c r="G79" s="3">
        <f t="shared" si="9"/>
        <v>7295.276308590187</v>
      </c>
      <c r="H79" s="3">
        <f t="shared" si="8"/>
        <v>72.952763085901879</v>
      </c>
      <c r="I79" s="3">
        <f t="shared" si="4"/>
        <v>72.952763085901879</v>
      </c>
      <c r="J79" s="1">
        <v>4</v>
      </c>
    </row>
    <row r="80" spans="1:74" x14ac:dyDescent="0.3">
      <c r="A80" s="7" t="s">
        <v>101</v>
      </c>
      <c r="B80" s="7">
        <v>2012</v>
      </c>
      <c r="C80" s="7" t="s">
        <v>106</v>
      </c>
      <c r="D80" s="1">
        <v>1</v>
      </c>
      <c r="E80" s="7">
        <f t="shared" si="13"/>
        <v>0</v>
      </c>
      <c r="F80" s="3">
        <f t="shared" si="7"/>
        <v>0</v>
      </c>
      <c r="G80" s="3">
        <f t="shared" si="9"/>
        <v>0</v>
      </c>
      <c r="H80" s="3">
        <f t="shared" si="8"/>
        <v>0</v>
      </c>
      <c r="I80" s="3">
        <f t="shared" si="4"/>
        <v>0</v>
      </c>
    </row>
    <row r="81" spans="1:75" x14ac:dyDescent="0.3">
      <c r="A81" s="7" t="s">
        <v>101</v>
      </c>
      <c r="B81" s="7">
        <v>2012</v>
      </c>
      <c r="C81" s="7" t="s">
        <v>106</v>
      </c>
      <c r="D81" s="1">
        <v>20</v>
      </c>
      <c r="E81" s="7">
        <f t="shared" si="13"/>
        <v>69</v>
      </c>
      <c r="F81" s="3">
        <f t="shared" si="7"/>
        <v>125843.51632318072</v>
      </c>
      <c r="G81" s="3">
        <f t="shared" si="9"/>
        <v>125843.51632318072</v>
      </c>
      <c r="H81" s="3">
        <f t="shared" si="8"/>
        <v>401.24019697246035</v>
      </c>
      <c r="I81" s="3">
        <f t="shared" si="4"/>
        <v>401.24019697246035</v>
      </c>
      <c r="J81" s="1">
        <v>22</v>
      </c>
      <c r="L81" s="1">
        <v>2</v>
      </c>
      <c r="N81" s="1">
        <v>10</v>
      </c>
      <c r="P81" s="1">
        <v>2</v>
      </c>
      <c r="U81" s="1">
        <v>1</v>
      </c>
      <c r="AA81" s="1">
        <v>1</v>
      </c>
      <c r="AB81" s="1">
        <v>3</v>
      </c>
      <c r="AF81" s="7">
        <v>1</v>
      </c>
      <c r="AH81" s="1">
        <v>9</v>
      </c>
      <c r="AJ81" s="1">
        <v>1</v>
      </c>
      <c r="AL81" s="1">
        <v>1</v>
      </c>
      <c r="AN81" s="1">
        <v>2</v>
      </c>
      <c r="AO81" s="1">
        <v>1</v>
      </c>
      <c r="AV81" s="7">
        <v>2</v>
      </c>
      <c r="BM81" s="1">
        <v>1</v>
      </c>
      <c r="BN81" s="1">
        <v>2</v>
      </c>
      <c r="BW81" s="1">
        <v>8</v>
      </c>
    </row>
    <row r="82" spans="1:75" x14ac:dyDescent="0.3">
      <c r="A82" s="7" t="s">
        <v>101</v>
      </c>
      <c r="B82" s="7">
        <v>2012</v>
      </c>
      <c r="C82" s="7" t="s">
        <v>106</v>
      </c>
      <c r="D82" s="1">
        <v>40</v>
      </c>
      <c r="E82" s="7">
        <f t="shared" si="13"/>
        <v>88</v>
      </c>
      <c r="F82" s="3">
        <f t="shared" si="7"/>
        <v>160496.07878898413</v>
      </c>
      <c r="G82" s="3">
        <f t="shared" si="9"/>
        <v>160496.07878898413</v>
      </c>
      <c r="H82" s="3">
        <f t="shared" si="8"/>
        <v>656.57486777311692</v>
      </c>
      <c r="I82" s="3">
        <f t="shared" si="4"/>
        <v>656.57486777311692</v>
      </c>
      <c r="J82" s="1">
        <v>36</v>
      </c>
      <c r="L82" s="1">
        <v>5</v>
      </c>
      <c r="N82" s="1">
        <v>10</v>
      </c>
      <c r="O82" s="1">
        <v>1</v>
      </c>
      <c r="P82" s="1">
        <v>3</v>
      </c>
      <c r="Z82" s="1">
        <v>1</v>
      </c>
      <c r="AH82" s="1">
        <v>6</v>
      </c>
      <c r="AL82" s="1">
        <v>2</v>
      </c>
      <c r="AU82" s="7">
        <v>2</v>
      </c>
      <c r="AV82" s="7">
        <v>2</v>
      </c>
      <c r="AW82" s="1">
        <v>1</v>
      </c>
      <c r="BC82" s="1">
        <v>6</v>
      </c>
      <c r="BH82" s="7">
        <v>1</v>
      </c>
      <c r="BM82" s="1">
        <v>2</v>
      </c>
      <c r="BN82" s="1">
        <v>3</v>
      </c>
      <c r="BO82" s="1">
        <v>1</v>
      </c>
      <c r="BV82" s="1">
        <v>1</v>
      </c>
      <c r="BW82" s="1">
        <v>5</v>
      </c>
    </row>
    <row r="83" spans="1:75" x14ac:dyDescent="0.3">
      <c r="A83" s="7" t="s">
        <v>101</v>
      </c>
      <c r="B83" s="7">
        <v>2012</v>
      </c>
      <c r="C83" s="7" t="s">
        <v>106</v>
      </c>
      <c r="D83" s="1">
        <v>60</v>
      </c>
      <c r="E83" s="7">
        <f t="shared" si="13"/>
        <v>4</v>
      </c>
      <c r="F83" s="3">
        <f t="shared" si="7"/>
        <v>7295.276308590187</v>
      </c>
      <c r="G83" s="3">
        <f t="shared" si="9"/>
        <v>7295.276308590187</v>
      </c>
      <c r="H83" s="3">
        <f t="shared" si="8"/>
        <v>72.952763085901879</v>
      </c>
      <c r="I83" s="3">
        <f t="shared" si="4"/>
        <v>72.952763085901879</v>
      </c>
      <c r="J83" s="1">
        <v>4</v>
      </c>
    </row>
    <row r="84" spans="1:75" x14ac:dyDescent="0.3">
      <c r="A84" s="7" t="s">
        <v>101</v>
      </c>
      <c r="B84" s="7">
        <v>2012</v>
      </c>
      <c r="C84" s="7" t="s">
        <v>106</v>
      </c>
      <c r="D84" s="1">
        <v>80</v>
      </c>
      <c r="E84" s="7">
        <f t="shared" si="13"/>
        <v>25</v>
      </c>
      <c r="F84" s="3">
        <f t="shared" si="7"/>
        <v>45595.476928688673</v>
      </c>
      <c r="G84" s="3">
        <f t="shared" si="9"/>
        <v>45595.476928688673</v>
      </c>
      <c r="H84" s="3">
        <f t="shared" si="8"/>
        <v>91.190953857377352</v>
      </c>
      <c r="I84" s="3">
        <f t="shared" si="4"/>
        <v>91.190953857377352</v>
      </c>
      <c r="J84" s="1">
        <v>5</v>
      </c>
      <c r="Q84" s="1">
        <v>11</v>
      </c>
      <c r="R84" s="7">
        <v>2</v>
      </c>
      <c r="T84" s="1">
        <v>1</v>
      </c>
      <c r="W84" s="1">
        <v>1</v>
      </c>
      <c r="Z84" s="1">
        <v>2</v>
      </c>
      <c r="AH84" s="1">
        <v>2</v>
      </c>
      <c r="BO84" s="1">
        <v>1</v>
      </c>
    </row>
    <row r="85" spans="1:75" x14ac:dyDescent="0.3">
      <c r="A85" s="7" t="s">
        <v>101</v>
      </c>
      <c r="B85" s="7">
        <v>2012</v>
      </c>
      <c r="C85" s="7" t="s">
        <v>106</v>
      </c>
      <c r="D85" s="1">
        <v>100</v>
      </c>
      <c r="E85" s="7">
        <f t="shared" si="13"/>
        <v>51</v>
      </c>
      <c r="F85" s="3">
        <f t="shared" si="7"/>
        <v>93014.772934524881</v>
      </c>
      <c r="G85" s="3">
        <f t="shared" si="9"/>
        <v>93014.772934524881</v>
      </c>
      <c r="H85" s="3">
        <f t="shared" si="8"/>
        <v>72.952763085901879</v>
      </c>
      <c r="I85" s="3">
        <f t="shared" si="4"/>
        <v>72.952763085901879</v>
      </c>
      <c r="J85" s="1">
        <v>4</v>
      </c>
      <c r="Q85" s="1">
        <v>32</v>
      </c>
      <c r="R85" s="7">
        <v>4</v>
      </c>
      <c r="AB85" s="1">
        <v>4</v>
      </c>
      <c r="AV85" s="7">
        <v>1</v>
      </c>
      <c r="AZ85" s="1">
        <v>1</v>
      </c>
      <c r="BA85" s="1">
        <v>4</v>
      </c>
      <c r="BB85" s="1">
        <v>1</v>
      </c>
    </row>
    <row r="86" spans="1:75" x14ac:dyDescent="0.3">
      <c r="A86" s="7" t="s">
        <v>101</v>
      </c>
      <c r="B86" s="7">
        <v>2012</v>
      </c>
      <c r="C86" s="7" t="s">
        <v>106</v>
      </c>
      <c r="D86" s="1">
        <v>120</v>
      </c>
      <c r="E86" s="7">
        <f t="shared" si="13"/>
        <v>6</v>
      </c>
      <c r="F86" s="3">
        <f t="shared" si="7"/>
        <v>10942.914462885281</v>
      </c>
      <c r="G86" s="3">
        <f t="shared" si="9"/>
        <v>10942.914462885281</v>
      </c>
      <c r="H86" s="3">
        <f t="shared" si="8"/>
        <v>72.952763085901879</v>
      </c>
      <c r="I86" s="3">
        <f t="shared" si="4"/>
        <v>72.952763085901879</v>
      </c>
      <c r="J86" s="1">
        <v>4</v>
      </c>
      <c r="Q86" s="1">
        <v>1</v>
      </c>
      <c r="AZ86" s="1">
        <v>1</v>
      </c>
    </row>
    <row r="87" spans="1:75" x14ac:dyDescent="0.3">
      <c r="A87" s="7" t="s">
        <v>101</v>
      </c>
      <c r="B87" s="7">
        <v>2012</v>
      </c>
      <c r="C87" s="7" t="s">
        <v>106</v>
      </c>
      <c r="D87" s="1">
        <v>140</v>
      </c>
      <c r="E87" s="7">
        <f t="shared" si="13"/>
        <v>9</v>
      </c>
      <c r="F87" s="3">
        <f t="shared" si="7"/>
        <v>16414.371694327921</v>
      </c>
      <c r="G87" s="3">
        <f t="shared" si="9"/>
        <v>16414.371694327921</v>
      </c>
      <c r="H87" s="3">
        <f t="shared" si="8"/>
        <v>72.952763085901879</v>
      </c>
      <c r="I87" s="3">
        <f t="shared" si="4"/>
        <v>72.952763085901879</v>
      </c>
      <c r="J87" s="1">
        <v>4</v>
      </c>
      <c r="L87" s="1">
        <v>1</v>
      </c>
      <c r="Q87" s="1">
        <v>1</v>
      </c>
      <c r="S87" s="1">
        <v>1</v>
      </c>
      <c r="AZ87" s="1">
        <v>2</v>
      </c>
    </row>
    <row r="88" spans="1:75" x14ac:dyDescent="0.3">
      <c r="A88" s="7" t="s">
        <v>101</v>
      </c>
      <c r="B88" s="7">
        <v>2012</v>
      </c>
      <c r="C88" s="7" t="s">
        <v>106</v>
      </c>
      <c r="D88" s="1">
        <v>160</v>
      </c>
      <c r="E88" s="7">
        <f t="shared" si="13"/>
        <v>0</v>
      </c>
      <c r="F88" s="3">
        <f t="shared" si="7"/>
        <v>0</v>
      </c>
      <c r="G88" s="3">
        <f t="shared" si="9"/>
        <v>0</v>
      </c>
      <c r="H88" s="3">
        <f t="shared" si="8"/>
        <v>0</v>
      </c>
      <c r="I88" s="3">
        <f t="shared" si="4"/>
        <v>0</v>
      </c>
    </row>
    <row r="89" spans="1:75" x14ac:dyDescent="0.3">
      <c r="A89" s="7" t="s">
        <v>101</v>
      </c>
      <c r="B89" s="7">
        <v>2012</v>
      </c>
      <c r="C89" s="7" t="s">
        <v>106</v>
      </c>
      <c r="D89" s="1">
        <v>200</v>
      </c>
      <c r="E89" s="7">
        <f t="shared" si="13"/>
        <v>1</v>
      </c>
      <c r="F89" s="3">
        <f t="shared" si="7"/>
        <v>1823.8190771475467</v>
      </c>
      <c r="G89" s="3">
        <f t="shared" si="9"/>
        <v>1823.8190771475467</v>
      </c>
      <c r="H89" s="3">
        <f t="shared" si="8"/>
        <v>18.23819077147547</v>
      </c>
      <c r="I89" s="3">
        <f t="shared" si="4"/>
        <v>18.23819077147547</v>
      </c>
      <c r="J89" s="1">
        <v>1</v>
      </c>
    </row>
    <row r="90" spans="1:75" s="2" customFormat="1" x14ac:dyDescent="0.3">
      <c r="A90" s="8" t="s">
        <v>101</v>
      </c>
      <c r="B90" s="8">
        <v>2012</v>
      </c>
      <c r="C90" s="8" t="s">
        <v>113</v>
      </c>
      <c r="D90" s="2">
        <v>0.5</v>
      </c>
      <c r="E90" s="7">
        <f t="shared" si="13"/>
        <v>9</v>
      </c>
      <c r="F90" s="3">
        <f t="shared" si="7"/>
        <v>16414.371694327921</v>
      </c>
      <c r="G90" s="3">
        <f t="shared" si="9"/>
        <v>16414.371694327921</v>
      </c>
      <c r="H90" s="3">
        <f t="shared" si="8"/>
        <v>145.90552617180376</v>
      </c>
      <c r="I90" s="3">
        <f t="shared" si="4"/>
        <v>145.90552617180376</v>
      </c>
      <c r="J90" s="2">
        <v>8</v>
      </c>
      <c r="R90" s="8"/>
      <c r="V90" s="8"/>
      <c r="AE90" s="8"/>
      <c r="AF90" s="8"/>
      <c r="AG90" s="8"/>
      <c r="AH90" s="2">
        <v>1</v>
      </c>
      <c r="AI90" s="8"/>
      <c r="AU90" s="8"/>
      <c r="AV90" s="8"/>
      <c r="AY90" s="8"/>
      <c r="BH90" s="8"/>
      <c r="BS90" s="8"/>
    </row>
    <row r="91" spans="1:75" x14ac:dyDescent="0.3">
      <c r="A91" s="7" t="s">
        <v>101</v>
      </c>
      <c r="B91" s="7">
        <v>2012</v>
      </c>
      <c r="C91" s="7" t="s">
        <v>113</v>
      </c>
      <c r="D91" s="1">
        <v>25</v>
      </c>
      <c r="E91" s="7">
        <f t="shared" si="13"/>
        <v>46</v>
      </c>
      <c r="F91" s="3">
        <f t="shared" si="7"/>
        <v>83895.677548787149</v>
      </c>
      <c r="G91" s="3">
        <f t="shared" si="9"/>
        <v>83895.677548787149</v>
      </c>
      <c r="H91" s="3">
        <f t="shared" si="8"/>
        <v>310.04924311508302</v>
      </c>
      <c r="I91" s="3">
        <f t="shared" si="4"/>
        <v>310.04924311508302</v>
      </c>
      <c r="J91" s="1">
        <v>17</v>
      </c>
      <c r="L91" s="1">
        <v>2</v>
      </c>
      <c r="N91" s="1">
        <v>8</v>
      </c>
      <c r="O91" s="1">
        <v>1</v>
      </c>
      <c r="AH91" s="1">
        <v>4</v>
      </c>
      <c r="AV91" s="7">
        <v>1</v>
      </c>
      <c r="AY91" s="7">
        <v>6</v>
      </c>
      <c r="BM91" s="1">
        <v>1</v>
      </c>
      <c r="BN91" s="1">
        <v>5</v>
      </c>
      <c r="BV91" s="1">
        <v>1</v>
      </c>
    </row>
    <row r="92" spans="1:75" x14ac:dyDescent="0.3">
      <c r="A92" s="7" t="s">
        <v>101</v>
      </c>
      <c r="B92" s="7">
        <v>2012</v>
      </c>
      <c r="C92" s="7" t="s">
        <v>113</v>
      </c>
      <c r="D92" s="1">
        <v>50</v>
      </c>
      <c r="E92" s="7">
        <f t="shared" si="13"/>
        <v>60</v>
      </c>
      <c r="F92" s="3">
        <f t="shared" si="7"/>
        <v>109429.14462885281</v>
      </c>
      <c r="G92" s="3">
        <f t="shared" si="9"/>
        <v>109429.14462885281</v>
      </c>
      <c r="H92" s="3">
        <f t="shared" si="8"/>
        <v>455.95476928688674</v>
      </c>
      <c r="I92" s="3">
        <f t="shared" si="4"/>
        <v>455.95476928688674</v>
      </c>
      <c r="J92" s="1">
        <v>25</v>
      </c>
      <c r="L92" s="1">
        <v>12</v>
      </c>
      <c r="N92" s="1">
        <v>7</v>
      </c>
      <c r="Z92" s="1">
        <v>4</v>
      </c>
      <c r="AB92" s="1">
        <v>2</v>
      </c>
      <c r="AF92" s="7">
        <v>2</v>
      </c>
      <c r="AH92" s="1">
        <v>1</v>
      </c>
      <c r="AS92" s="1">
        <v>3</v>
      </c>
      <c r="AW92" s="1">
        <v>2</v>
      </c>
      <c r="BB92" s="1">
        <v>1</v>
      </c>
      <c r="BO92" s="1">
        <v>1</v>
      </c>
    </row>
    <row r="93" spans="1:75" x14ac:dyDescent="0.3">
      <c r="A93" s="7" t="s">
        <v>101</v>
      </c>
      <c r="B93" s="7">
        <v>2012</v>
      </c>
      <c r="C93" s="7" t="s">
        <v>113</v>
      </c>
      <c r="D93" s="1">
        <v>75</v>
      </c>
      <c r="E93" s="7">
        <f t="shared" si="13"/>
        <v>24</v>
      </c>
      <c r="F93" s="3">
        <f t="shared" si="7"/>
        <v>43771.657851541124</v>
      </c>
      <c r="G93" s="3">
        <f t="shared" si="9"/>
        <v>43771.657851541124</v>
      </c>
      <c r="H93" s="3">
        <f t="shared" si="8"/>
        <v>54.714572314426412</v>
      </c>
      <c r="I93" s="3">
        <f t="shared" si="4"/>
        <v>54.714572314426412</v>
      </c>
      <c r="J93" s="1">
        <v>3</v>
      </c>
      <c r="L93" s="1">
        <v>1</v>
      </c>
      <c r="Q93" s="1">
        <v>14</v>
      </c>
      <c r="R93" s="7">
        <v>1</v>
      </c>
      <c r="W93" s="1">
        <v>1</v>
      </c>
      <c r="AF93" s="7">
        <v>1</v>
      </c>
      <c r="AK93" s="1">
        <v>1</v>
      </c>
      <c r="AW93" s="1">
        <v>1</v>
      </c>
      <c r="BA93" s="1">
        <v>1</v>
      </c>
    </row>
    <row r="94" spans="1:75" x14ac:dyDescent="0.3">
      <c r="A94" s="7" t="s">
        <v>101</v>
      </c>
      <c r="B94" s="7">
        <v>2012</v>
      </c>
      <c r="C94" s="7" t="s">
        <v>113</v>
      </c>
      <c r="D94" s="1">
        <v>100</v>
      </c>
      <c r="E94" s="7">
        <f t="shared" si="13"/>
        <v>15</v>
      </c>
      <c r="F94" s="3">
        <f t="shared" si="7"/>
        <v>27357.286157213202</v>
      </c>
      <c r="G94" s="3">
        <f t="shared" si="9"/>
        <v>27357.286157213202</v>
      </c>
      <c r="H94" s="3">
        <f t="shared" si="8"/>
        <v>127.6673354003283</v>
      </c>
      <c r="I94" s="3">
        <f t="shared" ref="I94:I113" si="14">H94/1</f>
        <v>127.6673354003283</v>
      </c>
      <c r="J94" s="1">
        <v>7</v>
      </c>
      <c r="Q94" s="1">
        <v>6</v>
      </c>
      <c r="R94" s="7">
        <v>1</v>
      </c>
      <c r="S94" s="1">
        <v>1</v>
      </c>
    </row>
    <row r="95" spans="1:75" x14ac:dyDescent="0.3">
      <c r="A95" s="7" t="s">
        <v>101</v>
      </c>
      <c r="B95" s="7">
        <v>2012</v>
      </c>
      <c r="C95" s="7" t="s">
        <v>113</v>
      </c>
      <c r="D95" s="1">
        <v>125</v>
      </c>
      <c r="E95" s="7">
        <f t="shared" si="13"/>
        <v>5</v>
      </c>
      <c r="F95" s="3">
        <f t="shared" ref="F95:F113" si="15">E95/0.0005483</f>
        <v>9119.0953857377335</v>
      </c>
      <c r="G95" s="3">
        <f t="shared" si="9"/>
        <v>9119.0953857377335</v>
      </c>
      <c r="H95" s="3">
        <f t="shared" ref="H95:H113" si="16">J95/0.05483</f>
        <v>18.23819077147547</v>
      </c>
      <c r="I95" s="3">
        <f t="shared" si="14"/>
        <v>18.23819077147547</v>
      </c>
      <c r="J95" s="1">
        <v>1</v>
      </c>
      <c r="Q95" s="1">
        <v>4</v>
      </c>
    </row>
    <row r="96" spans="1:75" x14ac:dyDescent="0.3">
      <c r="A96" s="7" t="s">
        <v>101</v>
      </c>
      <c r="B96" s="7">
        <v>2012</v>
      </c>
      <c r="C96" s="7" t="s">
        <v>113</v>
      </c>
      <c r="D96" s="1">
        <v>150</v>
      </c>
      <c r="E96" s="7">
        <f t="shared" si="13"/>
        <v>2</v>
      </c>
      <c r="F96" s="3">
        <f t="shared" si="15"/>
        <v>3647.6381542950935</v>
      </c>
      <c r="G96" s="3">
        <f t="shared" ref="G96:G113" si="17">F96/1</f>
        <v>3647.6381542950935</v>
      </c>
      <c r="H96" s="3">
        <f t="shared" si="16"/>
        <v>18.23819077147547</v>
      </c>
      <c r="I96" s="3">
        <f t="shared" si="14"/>
        <v>18.23819077147547</v>
      </c>
      <c r="J96" s="1">
        <v>1</v>
      </c>
      <c r="K96" s="1">
        <v>1</v>
      </c>
    </row>
    <row r="97" spans="1:67" x14ac:dyDescent="0.3">
      <c r="A97" s="7" t="s">
        <v>101</v>
      </c>
      <c r="B97" s="7">
        <v>2012</v>
      </c>
      <c r="C97" s="7" t="s">
        <v>114</v>
      </c>
      <c r="D97" s="1">
        <v>0.5</v>
      </c>
      <c r="E97" s="7">
        <f t="shared" si="13"/>
        <v>47</v>
      </c>
      <c r="F97" s="3">
        <f t="shared" si="15"/>
        <v>85719.496625934698</v>
      </c>
      <c r="G97" s="3">
        <f t="shared" si="17"/>
        <v>85719.496625934698</v>
      </c>
      <c r="H97" s="3">
        <f t="shared" si="16"/>
        <v>838.9567754878716</v>
      </c>
      <c r="I97" s="3">
        <f t="shared" si="14"/>
        <v>838.9567754878716</v>
      </c>
      <c r="J97" s="1">
        <v>46</v>
      </c>
      <c r="L97" s="1">
        <v>1</v>
      </c>
    </row>
    <row r="98" spans="1:67" x14ac:dyDescent="0.3">
      <c r="A98" s="7" t="s">
        <v>101</v>
      </c>
      <c r="B98" s="7">
        <v>2012</v>
      </c>
      <c r="C98" s="7" t="s">
        <v>114</v>
      </c>
      <c r="D98" s="1">
        <v>20</v>
      </c>
      <c r="E98" s="7">
        <f t="shared" si="13"/>
        <v>19</v>
      </c>
      <c r="F98" s="3">
        <f t="shared" si="15"/>
        <v>34652.562465803392</v>
      </c>
      <c r="G98" s="3">
        <f t="shared" si="17"/>
        <v>34652.562465803392</v>
      </c>
      <c r="H98" s="3">
        <f t="shared" si="16"/>
        <v>182.3819077147547</v>
      </c>
      <c r="I98" s="3">
        <f t="shared" si="14"/>
        <v>182.3819077147547</v>
      </c>
      <c r="J98" s="1">
        <v>10</v>
      </c>
      <c r="L98" s="1">
        <v>6</v>
      </c>
      <c r="Y98" s="1">
        <v>1</v>
      </c>
      <c r="AV98" s="7">
        <v>1</v>
      </c>
      <c r="BB98" s="1">
        <v>1</v>
      </c>
    </row>
    <row r="99" spans="1:67" x14ac:dyDescent="0.3">
      <c r="A99" s="7" t="s">
        <v>101</v>
      </c>
      <c r="B99" s="7">
        <v>2012</v>
      </c>
      <c r="C99" s="7" t="s">
        <v>114</v>
      </c>
      <c r="D99" s="1">
        <v>40</v>
      </c>
      <c r="E99" s="7">
        <f t="shared" si="13"/>
        <v>0</v>
      </c>
      <c r="F99" s="3">
        <f t="shared" si="15"/>
        <v>0</v>
      </c>
      <c r="G99" s="3">
        <f t="shared" si="17"/>
        <v>0</v>
      </c>
      <c r="H99" s="3">
        <f t="shared" si="16"/>
        <v>0</v>
      </c>
      <c r="I99" s="3">
        <f t="shared" si="14"/>
        <v>0</v>
      </c>
    </row>
    <row r="100" spans="1:67" x14ac:dyDescent="0.3">
      <c r="A100" s="7" t="s">
        <v>101</v>
      </c>
      <c r="B100" s="7">
        <v>2012</v>
      </c>
      <c r="C100" s="7" t="s">
        <v>114</v>
      </c>
      <c r="D100" s="1">
        <v>60</v>
      </c>
      <c r="E100" s="7">
        <f t="shared" si="13"/>
        <v>5</v>
      </c>
      <c r="F100" s="3">
        <f t="shared" si="15"/>
        <v>9119.0953857377335</v>
      </c>
      <c r="G100" s="3">
        <f t="shared" si="17"/>
        <v>9119.0953857377335</v>
      </c>
      <c r="H100" s="3">
        <f t="shared" si="16"/>
        <v>91.190953857377352</v>
      </c>
      <c r="I100" s="3">
        <f t="shared" si="14"/>
        <v>91.190953857377352</v>
      </c>
      <c r="J100" s="1">
        <v>5</v>
      </c>
    </row>
    <row r="101" spans="1:67" x14ac:dyDescent="0.3">
      <c r="A101" s="7" t="s">
        <v>101</v>
      </c>
      <c r="B101" s="7">
        <v>2012</v>
      </c>
      <c r="C101" s="7" t="s">
        <v>114</v>
      </c>
      <c r="D101" s="1">
        <v>80</v>
      </c>
      <c r="E101" s="7">
        <f t="shared" si="13"/>
        <v>2</v>
      </c>
      <c r="F101" s="3">
        <f t="shared" si="15"/>
        <v>3647.6381542950935</v>
      </c>
      <c r="G101" s="3">
        <f t="shared" si="17"/>
        <v>3647.6381542950935</v>
      </c>
      <c r="H101" s="3">
        <f t="shared" si="16"/>
        <v>0</v>
      </c>
      <c r="I101" s="3">
        <f t="shared" si="14"/>
        <v>0</v>
      </c>
      <c r="Q101" s="1">
        <v>2</v>
      </c>
    </row>
    <row r="102" spans="1:67" x14ac:dyDescent="0.3">
      <c r="A102" s="7" t="s">
        <v>101</v>
      </c>
      <c r="B102" s="7">
        <v>2012</v>
      </c>
      <c r="C102" s="7" t="s">
        <v>119</v>
      </c>
      <c r="D102" s="1">
        <v>1</v>
      </c>
      <c r="E102" s="7">
        <f t="shared" si="13"/>
        <v>2</v>
      </c>
      <c r="F102" s="3">
        <f t="shared" si="15"/>
        <v>3647.6381542950935</v>
      </c>
      <c r="G102" s="3">
        <f t="shared" si="17"/>
        <v>3647.6381542950935</v>
      </c>
      <c r="H102" s="3">
        <f t="shared" si="16"/>
        <v>36.476381542950939</v>
      </c>
      <c r="I102" s="3">
        <f t="shared" si="14"/>
        <v>36.476381542950939</v>
      </c>
      <c r="J102" s="1">
        <v>2</v>
      </c>
    </row>
    <row r="103" spans="1:67" x14ac:dyDescent="0.3">
      <c r="A103" s="7" t="s">
        <v>101</v>
      </c>
      <c r="B103" s="7">
        <v>2012</v>
      </c>
      <c r="C103" s="7" t="s">
        <v>119</v>
      </c>
      <c r="D103" s="1">
        <v>25</v>
      </c>
      <c r="E103" s="7">
        <f t="shared" si="13"/>
        <v>45</v>
      </c>
      <c r="F103" s="3">
        <f t="shared" si="15"/>
        <v>82071.8584716396</v>
      </c>
      <c r="G103" s="3">
        <f t="shared" si="17"/>
        <v>82071.8584716396</v>
      </c>
      <c r="H103" s="3">
        <f t="shared" si="16"/>
        <v>565.38391391573964</v>
      </c>
      <c r="I103" s="3">
        <f t="shared" si="14"/>
        <v>565.38391391573964</v>
      </c>
      <c r="J103" s="1">
        <v>31</v>
      </c>
      <c r="L103" s="1">
        <v>11</v>
      </c>
      <c r="AF103" s="7">
        <v>2</v>
      </c>
      <c r="AJ103" s="1">
        <v>1</v>
      </c>
    </row>
    <row r="104" spans="1:67" x14ac:dyDescent="0.3">
      <c r="A104" s="7" t="s">
        <v>101</v>
      </c>
      <c r="B104" s="7">
        <v>2012</v>
      </c>
      <c r="C104" s="7" t="s">
        <v>119</v>
      </c>
      <c r="D104" s="1">
        <v>48</v>
      </c>
      <c r="E104" s="7">
        <f t="shared" si="13"/>
        <v>34</v>
      </c>
      <c r="F104" s="3">
        <f t="shared" si="15"/>
        <v>62009.848623016595</v>
      </c>
      <c r="G104" s="3">
        <f t="shared" si="17"/>
        <v>62009.848623016595</v>
      </c>
      <c r="H104" s="3">
        <f t="shared" si="16"/>
        <v>474.19296005836225</v>
      </c>
      <c r="I104" s="3">
        <f t="shared" si="14"/>
        <v>474.19296005836225</v>
      </c>
      <c r="J104" s="1">
        <v>26</v>
      </c>
      <c r="K104" s="1">
        <v>2</v>
      </c>
      <c r="L104" s="1">
        <v>5</v>
      </c>
      <c r="AF104" s="7">
        <v>1</v>
      </c>
    </row>
    <row r="105" spans="1:67" x14ac:dyDescent="0.3">
      <c r="A105" s="7" t="s">
        <v>101</v>
      </c>
      <c r="B105" s="7">
        <v>2012</v>
      </c>
      <c r="C105" s="7" t="s">
        <v>120</v>
      </c>
      <c r="D105" s="1">
        <v>1</v>
      </c>
      <c r="E105" s="7">
        <f t="shared" si="13"/>
        <v>4</v>
      </c>
      <c r="F105" s="3">
        <f t="shared" si="15"/>
        <v>7295.276308590187</v>
      </c>
      <c r="G105" s="3">
        <f t="shared" si="17"/>
        <v>7295.276308590187</v>
      </c>
      <c r="H105" s="3">
        <f t="shared" si="16"/>
        <v>72.952763085901879</v>
      </c>
      <c r="I105" s="3">
        <f t="shared" si="14"/>
        <v>72.952763085901879</v>
      </c>
      <c r="J105" s="1">
        <v>4</v>
      </c>
    </row>
    <row r="106" spans="1:67" x14ac:dyDescent="0.3">
      <c r="A106" s="7" t="s">
        <v>101</v>
      </c>
      <c r="B106" s="7">
        <v>2012</v>
      </c>
      <c r="C106" s="7" t="s">
        <v>120</v>
      </c>
      <c r="D106" s="1">
        <v>20</v>
      </c>
      <c r="E106" s="7">
        <f t="shared" si="13"/>
        <v>51</v>
      </c>
      <c r="F106" s="3">
        <f t="shared" si="15"/>
        <v>93014.772934524881</v>
      </c>
      <c r="G106" s="3">
        <f t="shared" si="17"/>
        <v>93014.772934524881</v>
      </c>
      <c r="H106" s="3">
        <f t="shared" si="16"/>
        <v>784.2422031734452</v>
      </c>
      <c r="I106" s="3">
        <f t="shared" si="14"/>
        <v>784.2422031734452</v>
      </c>
      <c r="J106" s="1">
        <v>43</v>
      </c>
      <c r="K106" s="1">
        <v>1</v>
      </c>
      <c r="L106" s="1">
        <v>4</v>
      </c>
      <c r="AF106" s="7">
        <v>2</v>
      </c>
      <c r="AM106" s="1">
        <v>1</v>
      </c>
    </row>
    <row r="107" spans="1:67" x14ac:dyDescent="0.3">
      <c r="A107" s="7" t="s">
        <v>101</v>
      </c>
      <c r="B107" s="7">
        <v>2012</v>
      </c>
      <c r="C107" s="7" t="s">
        <v>120</v>
      </c>
      <c r="D107" s="1">
        <v>30</v>
      </c>
      <c r="E107" s="7">
        <f t="shared" si="13"/>
        <v>0</v>
      </c>
      <c r="F107" s="3">
        <f t="shared" si="15"/>
        <v>0</v>
      </c>
      <c r="G107" s="3">
        <f t="shared" si="17"/>
        <v>0</v>
      </c>
      <c r="H107" s="3">
        <f t="shared" si="16"/>
        <v>0</v>
      </c>
      <c r="I107" s="3">
        <f t="shared" si="14"/>
        <v>0</v>
      </c>
    </row>
    <row r="108" spans="1:67" x14ac:dyDescent="0.3">
      <c r="A108" s="7" t="s">
        <v>101</v>
      </c>
      <c r="B108" s="7">
        <v>2012</v>
      </c>
      <c r="C108" s="7" t="s">
        <v>121</v>
      </c>
      <c r="D108" s="1">
        <v>1</v>
      </c>
      <c r="E108" s="7">
        <f t="shared" si="13"/>
        <v>19</v>
      </c>
      <c r="F108" s="3">
        <f t="shared" si="15"/>
        <v>34652.562465803392</v>
      </c>
      <c r="G108" s="3">
        <f t="shared" si="17"/>
        <v>34652.562465803392</v>
      </c>
      <c r="H108" s="3">
        <f t="shared" si="16"/>
        <v>164.14371694327923</v>
      </c>
      <c r="I108" s="3">
        <f t="shared" si="14"/>
        <v>164.14371694327923</v>
      </c>
      <c r="J108" s="1">
        <v>9</v>
      </c>
      <c r="L108" s="1">
        <v>7</v>
      </c>
      <c r="AB108" s="1">
        <v>1</v>
      </c>
      <c r="AH108" s="1">
        <v>1</v>
      </c>
      <c r="AM108" s="1">
        <v>1</v>
      </c>
    </row>
    <row r="109" spans="1:67" x14ac:dyDescent="0.3">
      <c r="A109" s="7" t="s">
        <v>101</v>
      </c>
      <c r="B109" s="7">
        <v>2012</v>
      </c>
      <c r="C109" s="7" t="s">
        <v>121</v>
      </c>
      <c r="D109" s="1">
        <v>25</v>
      </c>
      <c r="E109" s="7">
        <f t="shared" si="13"/>
        <v>31</v>
      </c>
      <c r="F109" s="3">
        <f t="shared" si="15"/>
        <v>56538.391391573954</v>
      </c>
      <c r="G109" s="3">
        <f t="shared" si="17"/>
        <v>56538.391391573954</v>
      </c>
      <c r="H109" s="3">
        <f t="shared" si="16"/>
        <v>346.52562465803396</v>
      </c>
      <c r="I109" s="3">
        <f t="shared" si="14"/>
        <v>346.52562465803396</v>
      </c>
      <c r="J109" s="1">
        <v>19</v>
      </c>
      <c r="L109" s="1">
        <v>9</v>
      </c>
      <c r="AF109" s="7">
        <v>1</v>
      </c>
      <c r="AM109" s="1">
        <v>2</v>
      </c>
    </row>
    <row r="110" spans="1:67" x14ac:dyDescent="0.3">
      <c r="A110" s="7" t="s">
        <v>101</v>
      </c>
      <c r="B110" s="7">
        <v>2012</v>
      </c>
      <c r="C110" s="7" t="s">
        <v>121</v>
      </c>
      <c r="D110" s="1">
        <v>33</v>
      </c>
      <c r="E110" s="7">
        <f t="shared" si="13"/>
        <v>51</v>
      </c>
      <c r="F110" s="3">
        <f t="shared" si="15"/>
        <v>93014.772934524881</v>
      </c>
      <c r="G110" s="3">
        <f t="shared" si="17"/>
        <v>93014.772934524881</v>
      </c>
      <c r="H110" s="3">
        <f t="shared" si="16"/>
        <v>620.09848623016603</v>
      </c>
      <c r="I110" s="3">
        <f t="shared" si="14"/>
        <v>620.09848623016603</v>
      </c>
      <c r="J110" s="1">
        <v>34</v>
      </c>
      <c r="L110" s="1">
        <v>9</v>
      </c>
      <c r="Y110" s="1">
        <v>1</v>
      </c>
      <c r="Z110" s="1">
        <v>1</v>
      </c>
      <c r="AF110" s="7">
        <v>2</v>
      </c>
      <c r="AJ110" s="1">
        <v>1</v>
      </c>
      <c r="AM110" s="1">
        <v>2</v>
      </c>
      <c r="AS110" s="1">
        <v>1</v>
      </c>
    </row>
    <row r="111" spans="1:67" x14ac:dyDescent="0.3">
      <c r="A111" s="7" t="s">
        <v>101</v>
      </c>
      <c r="B111" s="7">
        <v>2012</v>
      </c>
      <c r="C111" s="7" t="s">
        <v>122</v>
      </c>
      <c r="D111" s="7">
        <v>22</v>
      </c>
      <c r="E111" s="7">
        <f t="shared" si="13"/>
        <v>42</v>
      </c>
      <c r="F111" s="3">
        <f t="shared" si="15"/>
        <v>76600.401240196967</v>
      </c>
      <c r="G111" s="3">
        <f t="shared" si="17"/>
        <v>76600.401240196967</v>
      </c>
      <c r="H111" s="3">
        <f t="shared" si="16"/>
        <v>565.38391391573964</v>
      </c>
      <c r="I111" s="3">
        <f t="shared" si="14"/>
        <v>565.38391391573964</v>
      </c>
      <c r="J111" s="1">
        <v>31</v>
      </c>
      <c r="L111" s="1">
        <v>2</v>
      </c>
      <c r="AF111" s="7">
        <v>3</v>
      </c>
      <c r="AM111" s="1">
        <v>2</v>
      </c>
      <c r="AS111" s="1">
        <v>3</v>
      </c>
      <c r="BO111" s="1">
        <v>1</v>
      </c>
    </row>
    <row r="112" spans="1:67" x14ac:dyDescent="0.3">
      <c r="A112" s="7" t="s">
        <v>101</v>
      </c>
      <c r="B112" s="7">
        <v>2012</v>
      </c>
      <c r="C112" s="7" t="s">
        <v>123</v>
      </c>
      <c r="D112" s="1">
        <v>1</v>
      </c>
      <c r="E112" s="7">
        <f t="shared" si="13"/>
        <v>21</v>
      </c>
      <c r="F112" s="3">
        <f t="shared" si="15"/>
        <v>38300.200620098483</v>
      </c>
      <c r="G112" s="3">
        <f t="shared" si="17"/>
        <v>38300.200620098483</v>
      </c>
      <c r="H112" s="3">
        <f t="shared" si="16"/>
        <v>273.57286157213207</v>
      </c>
      <c r="I112" s="3">
        <f t="shared" si="14"/>
        <v>273.57286157213207</v>
      </c>
      <c r="J112" s="1">
        <v>15</v>
      </c>
      <c r="L112" s="1">
        <v>2</v>
      </c>
      <c r="AM112" s="1">
        <v>2</v>
      </c>
      <c r="AN112" s="1">
        <v>1</v>
      </c>
      <c r="BO112" s="1">
        <v>1</v>
      </c>
    </row>
    <row r="113" spans="1:39" x14ac:dyDescent="0.3">
      <c r="A113" s="7" t="s">
        <v>101</v>
      </c>
      <c r="B113" s="7">
        <v>2012</v>
      </c>
      <c r="C113" s="7" t="s">
        <v>123</v>
      </c>
      <c r="D113" s="1">
        <v>18</v>
      </c>
      <c r="E113" s="7">
        <f t="shared" si="13"/>
        <v>35</v>
      </c>
      <c r="F113" s="3">
        <f t="shared" si="15"/>
        <v>63833.667700164136</v>
      </c>
      <c r="G113" s="3">
        <f t="shared" si="17"/>
        <v>63833.667700164136</v>
      </c>
      <c r="H113" s="3">
        <f t="shared" si="16"/>
        <v>419.4783877439358</v>
      </c>
      <c r="I113" s="3">
        <f t="shared" si="14"/>
        <v>419.4783877439358</v>
      </c>
      <c r="J113" s="1">
        <v>23</v>
      </c>
      <c r="L113" s="1">
        <v>6</v>
      </c>
      <c r="Y113" s="1">
        <v>1</v>
      </c>
      <c r="AF113" s="7">
        <v>1</v>
      </c>
      <c r="AM113" s="1">
        <v>4</v>
      </c>
    </row>
    <row r="114" spans="1:39" s="7" customFormat="1" x14ac:dyDescent="0.3">
      <c r="F114" s="3"/>
      <c r="G114" s="3"/>
      <c r="H114" s="3"/>
      <c r="I114" s="3"/>
    </row>
    <row r="115" spans="1:39" s="7" customFormat="1" x14ac:dyDescent="0.3">
      <c r="F115" s="3"/>
      <c r="G115" s="3"/>
      <c r="H115" s="3"/>
      <c r="I115" s="3"/>
    </row>
    <row r="116" spans="1:39" s="7" customFormat="1" x14ac:dyDescent="0.3">
      <c r="F116" s="3"/>
      <c r="G116" s="3"/>
      <c r="H116" s="3"/>
      <c r="I116" s="3"/>
    </row>
    <row r="117" spans="1:39" s="7" customFormat="1" x14ac:dyDescent="0.3">
      <c r="F117" s="3"/>
      <c r="G117" s="3"/>
      <c r="H117" s="3"/>
      <c r="I117" s="3"/>
    </row>
    <row r="118" spans="1:39" s="7" customFormat="1" x14ac:dyDescent="0.3">
      <c r="F118" s="3"/>
      <c r="G118" s="3"/>
      <c r="H118" s="3"/>
      <c r="I118" s="3"/>
    </row>
    <row r="119" spans="1:39" s="7" customFormat="1" x14ac:dyDescent="0.3">
      <c r="F119" s="3"/>
      <c r="G119" s="3"/>
      <c r="H119" s="3"/>
      <c r="I119" s="3"/>
    </row>
    <row r="120" spans="1:39" s="7" customFormat="1" x14ac:dyDescent="0.3">
      <c r="F120" s="3"/>
      <c r="G120" s="3"/>
      <c r="H120" s="3"/>
      <c r="I120" s="3"/>
    </row>
    <row r="121" spans="1:39" s="7" customFormat="1" x14ac:dyDescent="0.3">
      <c r="F121" s="3"/>
      <c r="G121" s="3"/>
      <c r="H121" s="3"/>
      <c r="I121" s="3"/>
    </row>
    <row r="122" spans="1:39" s="7" customFormat="1" x14ac:dyDescent="0.3">
      <c r="F122" s="3"/>
      <c r="G122" s="3"/>
      <c r="H122" s="3"/>
      <c r="I122" s="3"/>
    </row>
    <row r="123" spans="1:39" s="7" customFormat="1" x14ac:dyDescent="0.3">
      <c r="F123" s="3"/>
      <c r="G123" s="3"/>
      <c r="H123" s="3"/>
      <c r="I123" s="3"/>
    </row>
    <row r="124" spans="1:39" s="7" customFormat="1" x14ac:dyDescent="0.3">
      <c r="F124" s="3"/>
      <c r="G124" s="3"/>
      <c r="H124" s="3"/>
      <c r="I124" s="3"/>
    </row>
    <row r="125" spans="1:39" s="7" customFormat="1" x14ac:dyDescent="0.3">
      <c r="F125" s="3"/>
      <c r="G125" s="3"/>
      <c r="H125" s="3"/>
      <c r="I125" s="3"/>
    </row>
    <row r="126" spans="1:39" s="7" customFormat="1" x14ac:dyDescent="0.3">
      <c r="F126" s="3"/>
      <c r="G126" s="3"/>
      <c r="H126" s="3"/>
      <c r="I126" s="3"/>
    </row>
    <row r="127" spans="1:39" s="7" customFormat="1" x14ac:dyDescent="0.3">
      <c r="F127" s="3"/>
      <c r="G127" s="3"/>
      <c r="H127" s="3"/>
      <c r="I127" s="3"/>
    </row>
    <row r="128" spans="1:39" s="7" customFormat="1" x14ac:dyDescent="0.3">
      <c r="F128" s="3"/>
      <c r="G128" s="3"/>
      <c r="H128" s="3"/>
      <c r="I128" s="3"/>
    </row>
    <row r="129" spans="6:9" s="7" customFormat="1" x14ac:dyDescent="0.3">
      <c r="F129" s="3"/>
      <c r="G129" s="3"/>
      <c r="H129" s="3"/>
      <c r="I129" s="3"/>
    </row>
    <row r="130" spans="6:9" s="7" customFormat="1" x14ac:dyDescent="0.3">
      <c r="F130" s="3"/>
      <c r="G130" s="3"/>
      <c r="H130" s="3"/>
      <c r="I130" s="3"/>
    </row>
    <row r="131" spans="6:9" s="7" customFormat="1" x14ac:dyDescent="0.3">
      <c r="F131" s="3"/>
      <c r="G131" s="3"/>
      <c r="H131" s="3"/>
      <c r="I131" s="3"/>
    </row>
    <row r="132" spans="6:9" s="7" customFormat="1" x14ac:dyDescent="0.3">
      <c r="F132" s="3"/>
      <c r="G132" s="3"/>
      <c r="H132" s="3"/>
      <c r="I132" s="3"/>
    </row>
    <row r="133" spans="6:9" s="7" customFormat="1" x14ac:dyDescent="0.3">
      <c r="F133" s="3"/>
      <c r="G133" s="3"/>
      <c r="H133" s="3"/>
      <c r="I133" s="3"/>
    </row>
    <row r="134" spans="6:9" s="7" customFormat="1" x14ac:dyDescent="0.3">
      <c r="F134" s="3"/>
      <c r="G134" s="3"/>
      <c r="H134" s="3"/>
      <c r="I134" s="3"/>
    </row>
    <row r="135" spans="6:9" s="7" customFormat="1" x14ac:dyDescent="0.3">
      <c r="F135" s="3"/>
      <c r="G135" s="3"/>
      <c r="H135" s="3"/>
      <c r="I135" s="3"/>
    </row>
    <row r="136" spans="6:9" s="7" customFormat="1" x14ac:dyDescent="0.3">
      <c r="F136" s="3"/>
      <c r="G136" s="3"/>
      <c r="H136" s="3"/>
      <c r="I136" s="3"/>
    </row>
    <row r="137" spans="6:9" s="7" customFormat="1" x14ac:dyDescent="0.3">
      <c r="F137" s="3"/>
      <c r="G137" s="3"/>
      <c r="H137" s="3"/>
      <c r="I137" s="3"/>
    </row>
    <row r="138" spans="6:9" s="7" customFormat="1" x14ac:dyDescent="0.3">
      <c r="F138" s="3"/>
      <c r="G138" s="3"/>
      <c r="H138" s="3"/>
      <c r="I138" s="3"/>
    </row>
    <row r="139" spans="6:9" s="7" customFormat="1" x14ac:dyDescent="0.3">
      <c r="F139" s="3"/>
      <c r="G139" s="3"/>
      <c r="H139" s="3"/>
      <c r="I139" s="3"/>
    </row>
    <row r="140" spans="6:9" s="7" customFormat="1" x14ac:dyDescent="0.3">
      <c r="F140" s="3"/>
      <c r="G140" s="3"/>
      <c r="H140" s="3"/>
      <c r="I140" s="3"/>
    </row>
    <row r="141" spans="6:9" s="7" customFormat="1" x14ac:dyDescent="0.3">
      <c r="F141" s="3"/>
      <c r="G141" s="3"/>
      <c r="H141" s="3"/>
      <c r="I141" s="3"/>
    </row>
    <row r="142" spans="6:9" s="7" customFormat="1" x14ac:dyDescent="0.3">
      <c r="F142" s="3"/>
      <c r="G142" s="3"/>
      <c r="H142" s="3"/>
      <c r="I142" s="3"/>
    </row>
    <row r="143" spans="6:9" s="7" customFormat="1" x14ac:dyDescent="0.3">
      <c r="F143" s="3"/>
      <c r="G143" s="3"/>
      <c r="H143" s="3"/>
      <c r="I143" s="3"/>
    </row>
    <row r="144" spans="6:9" s="7" customFormat="1" x14ac:dyDescent="0.3">
      <c r="F144" s="3"/>
      <c r="G144" s="3"/>
      <c r="H144" s="3"/>
      <c r="I144" s="3"/>
    </row>
    <row r="145" spans="2:9" s="7" customFormat="1" x14ac:dyDescent="0.3">
      <c r="F145" s="3"/>
      <c r="G145" s="3"/>
      <c r="H145" s="3"/>
      <c r="I145" s="3"/>
    </row>
    <row r="146" spans="2:9" s="7" customFormat="1" x14ac:dyDescent="0.3">
      <c r="F146" s="3"/>
      <c r="G146" s="3"/>
      <c r="H146" s="3"/>
      <c r="I146" s="3"/>
    </row>
    <row r="147" spans="2:9" s="7" customFormat="1" x14ac:dyDescent="0.3">
      <c r="F147" s="3"/>
      <c r="G147" s="3"/>
      <c r="H147" s="3"/>
      <c r="I147" s="3"/>
    </row>
    <row r="148" spans="2:9" s="7" customFormat="1" x14ac:dyDescent="0.3">
      <c r="F148" s="3"/>
      <c r="G148" s="3"/>
      <c r="H148" s="3"/>
      <c r="I148" s="3"/>
    </row>
    <row r="149" spans="2:9" s="7" customFormat="1" x14ac:dyDescent="0.3">
      <c r="F149" s="3"/>
      <c r="G149" s="3"/>
      <c r="H149" s="3"/>
      <c r="I149" s="3"/>
    </row>
    <row r="150" spans="2:9" s="7" customFormat="1" x14ac:dyDescent="0.3">
      <c r="F150" s="3"/>
      <c r="G150" s="3"/>
      <c r="H150" s="3"/>
      <c r="I150" s="3"/>
    </row>
    <row r="151" spans="2:9" s="7" customFormat="1" x14ac:dyDescent="0.3">
      <c r="F151" s="3"/>
      <c r="G151" s="3"/>
      <c r="H151" s="3"/>
      <c r="I151" s="3"/>
    </row>
    <row r="152" spans="2:9" s="7" customFormat="1" x14ac:dyDescent="0.3">
      <c r="F152" s="3"/>
      <c r="G152" s="3"/>
      <c r="H152" s="3"/>
      <c r="I152" s="3"/>
    </row>
    <row r="153" spans="2:9" s="7" customFormat="1" x14ac:dyDescent="0.3">
      <c r="F153" s="3"/>
      <c r="G153" s="3"/>
      <c r="H153" s="3"/>
      <c r="I153" s="3"/>
    </row>
    <row r="154" spans="2:9" s="7" customFormat="1" x14ac:dyDescent="0.3">
      <c r="F154" s="3"/>
      <c r="G154" s="3"/>
      <c r="H154" s="3"/>
      <c r="I154" s="3"/>
    </row>
    <row r="155" spans="2:9" s="7" customFormat="1" x14ac:dyDescent="0.3">
      <c r="F155" s="3"/>
      <c r="G155" s="3"/>
      <c r="H155" s="3"/>
      <c r="I155" s="3"/>
    </row>
    <row r="156" spans="2:9" s="7" customFormat="1" x14ac:dyDescent="0.3">
      <c r="F156" s="3"/>
      <c r="G156" s="3"/>
      <c r="H156" s="3"/>
      <c r="I156" s="3"/>
    </row>
    <row r="157" spans="2:9" x14ac:dyDescent="0.3">
      <c r="B157" s="7"/>
      <c r="F157" s="3"/>
      <c r="G157" s="3"/>
      <c r="H157" s="3"/>
      <c r="I157" s="3"/>
    </row>
    <row r="158" spans="2:9" x14ac:dyDescent="0.3">
      <c r="B158" s="7"/>
      <c r="F158" s="3"/>
      <c r="G158" s="3"/>
      <c r="H158" s="3"/>
      <c r="I158" s="3"/>
    </row>
    <row r="159" spans="2:9" x14ac:dyDescent="0.3">
      <c r="B159" s="7"/>
      <c r="F159" s="3"/>
      <c r="G159" s="3"/>
      <c r="H159" s="3"/>
      <c r="I159" s="3"/>
    </row>
    <row r="160" spans="2:9" x14ac:dyDescent="0.3">
      <c r="B160" s="7"/>
      <c r="F160" s="3"/>
      <c r="G160" s="3"/>
      <c r="H160" s="3"/>
      <c r="I160" s="3"/>
    </row>
    <row r="161" spans="2:9" x14ac:dyDescent="0.3">
      <c r="B161" s="7"/>
      <c r="F161" s="3"/>
      <c r="G161" s="3"/>
      <c r="H161" s="3"/>
      <c r="I161" s="3"/>
    </row>
    <row r="162" spans="2:9" x14ac:dyDescent="0.3">
      <c r="B162" s="7"/>
      <c r="F162" s="3"/>
      <c r="G162" s="3"/>
      <c r="H162" s="3"/>
      <c r="I162" s="3"/>
    </row>
    <row r="163" spans="2:9" x14ac:dyDescent="0.3">
      <c r="B163" s="7"/>
      <c r="F163" s="3"/>
      <c r="G163" s="3"/>
      <c r="H163" s="3"/>
      <c r="I163" s="3"/>
    </row>
    <row r="164" spans="2:9" x14ac:dyDescent="0.3">
      <c r="B164" s="7"/>
      <c r="F164" s="3"/>
      <c r="G164" s="3"/>
      <c r="H164" s="3"/>
      <c r="I164" s="3"/>
    </row>
    <row r="165" spans="2:9" x14ac:dyDescent="0.3">
      <c r="B165" s="7"/>
      <c r="F165" s="3"/>
      <c r="G165" s="3"/>
      <c r="H165" s="3"/>
      <c r="I165" s="3"/>
    </row>
    <row r="166" spans="2:9" x14ac:dyDescent="0.3">
      <c r="B166" s="7"/>
      <c r="F166" s="3"/>
      <c r="G166" s="3"/>
      <c r="H166" s="3"/>
      <c r="I166" s="3"/>
    </row>
    <row r="167" spans="2:9" x14ac:dyDescent="0.3">
      <c r="B167" s="7"/>
      <c r="F167" s="3"/>
      <c r="G167" s="3"/>
      <c r="H167" s="3"/>
      <c r="I167" s="3"/>
    </row>
    <row r="168" spans="2:9" x14ac:dyDescent="0.3">
      <c r="B168" s="7"/>
      <c r="F168" s="3"/>
      <c r="G168" s="3"/>
      <c r="H168" s="3"/>
      <c r="I168" s="3"/>
    </row>
    <row r="169" spans="2:9" x14ac:dyDescent="0.3">
      <c r="B169" s="7"/>
      <c r="F169" s="3"/>
      <c r="G169" s="3"/>
      <c r="H169" s="3"/>
      <c r="I169" s="3"/>
    </row>
    <row r="170" spans="2:9" x14ac:dyDescent="0.3">
      <c r="B170" s="7"/>
      <c r="F170" s="3"/>
      <c r="G170" s="3"/>
      <c r="H170" s="3"/>
      <c r="I170" s="3"/>
    </row>
    <row r="171" spans="2:9" x14ac:dyDescent="0.3">
      <c r="B171" s="7"/>
      <c r="F171" s="3"/>
      <c r="G171" s="3"/>
      <c r="H171" s="3"/>
      <c r="I171" s="3"/>
    </row>
    <row r="172" spans="2:9" x14ac:dyDescent="0.3">
      <c r="B172" s="7"/>
      <c r="F172" s="3"/>
      <c r="G172" s="3"/>
      <c r="H172" s="3"/>
      <c r="I172" s="3"/>
    </row>
    <row r="173" spans="2:9" x14ac:dyDescent="0.3">
      <c r="B173" s="7"/>
      <c r="F173" s="3"/>
      <c r="G173" s="3"/>
      <c r="H173" s="3"/>
      <c r="I173" s="3"/>
    </row>
    <row r="174" spans="2:9" x14ac:dyDescent="0.3">
      <c r="B174" s="7"/>
      <c r="F174" s="3"/>
      <c r="G174" s="3"/>
      <c r="H174" s="3"/>
      <c r="I174" s="3"/>
    </row>
    <row r="175" spans="2:9" x14ac:dyDescent="0.3">
      <c r="B175" s="7"/>
      <c r="F175" s="3"/>
      <c r="G175" s="3"/>
      <c r="H175" s="3"/>
      <c r="I175" s="3"/>
    </row>
    <row r="176" spans="2:9" x14ac:dyDescent="0.3">
      <c r="B176" s="7"/>
      <c r="F176" s="3"/>
      <c r="G176" s="3"/>
      <c r="H176" s="3"/>
      <c r="I176" s="3"/>
    </row>
    <row r="177" spans="2:9" x14ac:dyDescent="0.3">
      <c r="B177" s="7"/>
      <c r="F177" s="3"/>
      <c r="G177" s="3"/>
      <c r="H177" s="3"/>
      <c r="I177" s="3"/>
    </row>
    <row r="178" spans="2:9" x14ac:dyDescent="0.3">
      <c r="B178" s="7"/>
      <c r="F178" s="3"/>
      <c r="G178" s="3"/>
      <c r="H178" s="3"/>
      <c r="I178" s="3"/>
    </row>
    <row r="179" spans="2:9" x14ac:dyDescent="0.3">
      <c r="B179" s="7"/>
      <c r="F179" s="3"/>
      <c r="G179" s="3"/>
      <c r="H179" s="3"/>
      <c r="I179" s="3"/>
    </row>
    <row r="180" spans="2:9" x14ac:dyDescent="0.3">
      <c r="B180" s="7"/>
      <c r="F180" s="3"/>
      <c r="G180" s="3"/>
      <c r="H180" s="3"/>
      <c r="I180" s="3"/>
    </row>
    <row r="181" spans="2:9" x14ac:dyDescent="0.3">
      <c r="B181" s="7"/>
      <c r="F181" s="3"/>
      <c r="G181" s="3"/>
      <c r="H181" s="3"/>
      <c r="I181" s="3"/>
    </row>
    <row r="182" spans="2:9" x14ac:dyDescent="0.3">
      <c r="B182" s="7"/>
      <c r="F182" s="3"/>
      <c r="G182" s="3"/>
      <c r="H182" s="3"/>
      <c r="I182" s="3"/>
    </row>
    <row r="183" spans="2:9" x14ac:dyDescent="0.3">
      <c r="B183" s="7"/>
      <c r="F183" s="3"/>
      <c r="G183" s="3"/>
      <c r="H183" s="3"/>
      <c r="I183" s="3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activeCell="B26" sqref="B26"/>
    </sheetView>
  </sheetViews>
  <sheetFormatPr defaultRowHeight="15" x14ac:dyDescent="0.25"/>
  <sheetData>
    <row r="1" spans="1:7" ht="15.75" x14ac:dyDescent="0.25">
      <c r="A1" s="5"/>
      <c r="B1" s="5"/>
      <c r="C1" s="5"/>
      <c r="D1" s="5"/>
      <c r="E1" s="5"/>
      <c r="F1" s="5"/>
      <c r="G1" s="5"/>
    </row>
    <row r="2" spans="1:7" ht="15.75" x14ac:dyDescent="0.25">
      <c r="A2" s="5"/>
      <c r="B2" s="5" t="s">
        <v>72</v>
      </c>
      <c r="C2" s="5"/>
      <c r="D2" s="5"/>
      <c r="E2" s="5"/>
      <c r="F2" s="5"/>
      <c r="G2" s="5"/>
    </row>
    <row r="3" spans="1:7" ht="15.75" x14ac:dyDescent="0.25">
      <c r="A3" s="5"/>
      <c r="B3" s="5" t="s">
        <v>73</v>
      </c>
      <c r="C3" s="5"/>
      <c r="D3" s="5"/>
      <c r="E3" s="5"/>
      <c r="F3" s="5"/>
      <c r="G3" s="5"/>
    </row>
    <row r="4" spans="1:7" ht="15.75" x14ac:dyDescent="0.25">
      <c r="A4" s="5"/>
      <c r="B4" s="5" t="s">
        <v>74</v>
      </c>
      <c r="C4" s="5"/>
      <c r="D4" s="5" t="s">
        <v>75</v>
      </c>
      <c r="E4" s="5"/>
      <c r="F4" s="5"/>
      <c r="G4" s="5"/>
    </row>
    <row r="5" spans="1:7" ht="18" x14ac:dyDescent="0.25">
      <c r="A5" s="5"/>
      <c r="B5" s="5" t="s">
        <v>76</v>
      </c>
      <c r="C5" s="5"/>
      <c r="D5" s="5">
        <f>0.001938*200</f>
        <v>0.3876</v>
      </c>
      <c r="E5" s="5" t="s">
        <v>77</v>
      </c>
      <c r="F5" s="5"/>
      <c r="G5" s="5"/>
    </row>
    <row r="6" spans="1:7" ht="15.75" x14ac:dyDescent="0.25">
      <c r="A6" s="5"/>
      <c r="B6" s="5" t="s">
        <v>78</v>
      </c>
      <c r="C6" s="5"/>
      <c r="D6" s="5" t="s">
        <v>79</v>
      </c>
      <c r="E6" s="5"/>
      <c r="F6" s="5"/>
      <c r="G6" s="5"/>
    </row>
    <row r="7" spans="1:7" ht="15.75" x14ac:dyDescent="0.25">
      <c r="A7" s="5"/>
      <c r="B7" s="5"/>
      <c r="C7" s="5"/>
      <c r="D7" s="5">
        <f>0.3876/706.8583471*100</f>
        <v>5.483418305664655E-2</v>
      </c>
      <c r="E7" s="5" t="s">
        <v>80</v>
      </c>
      <c r="F7" s="5"/>
      <c r="G7" s="5"/>
    </row>
    <row r="8" spans="1:7" ht="15.75" x14ac:dyDescent="0.25">
      <c r="A8" s="5"/>
      <c r="B8" s="5"/>
      <c r="C8" s="5"/>
      <c r="D8" s="5"/>
      <c r="E8" s="5"/>
      <c r="F8" s="5"/>
      <c r="G8" s="5"/>
    </row>
    <row r="9" spans="1:7" ht="18" x14ac:dyDescent="0.25">
      <c r="A9" s="5"/>
      <c r="B9" s="5" t="s">
        <v>81</v>
      </c>
      <c r="C9" s="5"/>
      <c r="D9" s="5"/>
      <c r="E9" s="5"/>
      <c r="F9" s="5"/>
      <c r="G9" s="5"/>
    </row>
    <row r="10" spans="1:7" ht="15.75" x14ac:dyDescent="0.25">
      <c r="A10" s="5"/>
      <c r="B10" s="5"/>
      <c r="C10" s="5"/>
      <c r="D10" s="5" t="s">
        <v>82</v>
      </c>
      <c r="E10" s="5"/>
      <c r="F10" s="5"/>
      <c r="G10" s="5"/>
    </row>
    <row r="11" spans="1:7" ht="15.75" x14ac:dyDescent="0.25">
      <c r="A11" s="5"/>
      <c r="B11" s="5" t="s">
        <v>83</v>
      </c>
      <c r="C11" s="5"/>
      <c r="D11" s="5"/>
      <c r="E11" s="5"/>
      <c r="F11" s="5"/>
      <c r="G11" s="5"/>
    </row>
    <row r="12" spans="1:7" ht="15.75" x14ac:dyDescent="0.25">
      <c r="A12" s="5"/>
      <c r="B12" s="5" t="s">
        <v>84</v>
      </c>
      <c r="C12" s="5"/>
      <c r="D12" s="5"/>
      <c r="E12" s="5"/>
      <c r="F12" s="5"/>
      <c r="G12" s="5"/>
    </row>
    <row r="13" spans="1:7" ht="15.75" x14ac:dyDescent="0.25">
      <c r="A13" s="5"/>
      <c r="B13" s="5" t="s">
        <v>85</v>
      </c>
      <c r="C13" s="5"/>
      <c r="D13" s="5"/>
      <c r="E13" s="5"/>
      <c r="F13" s="5"/>
      <c r="G13" s="5"/>
    </row>
    <row r="14" spans="1:7" ht="15.75" x14ac:dyDescent="0.25">
      <c r="A14" s="5"/>
      <c r="B14" s="5"/>
      <c r="C14" s="5"/>
      <c r="D14" s="5"/>
      <c r="E14" s="5"/>
      <c r="F14" s="5"/>
      <c r="G14" s="5"/>
    </row>
    <row r="15" spans="1:7" ht="18" x14ac:dyDescent="0.25">
      <c r="A15" s="5"/>
      <c r="B15" s="5" t="s">
        <v>86</v>
      </c>
      <c r="C15" s="5"/>
      <c r="D15" s="5"/>
      <c r="E15" s="5"/>
      <c r="F15" s="5"/>
      <c r="G15" s="5"/>
    </row>
    <row r="16" spans="1:7" ht="18" x14ac:dyDescent="0.25">
      <c r="A16" s="5"/>
      <c r="B16" s="5" t="s">
        <v>87</v>
      </c>
      <c r="C16" s="5"/>
      <c r="D16" s="5"/>
      <c r="E16" s="5"/>
      <c r="F16" s="5"/>
      <c r="G16" s="5"/>
    </row>
    <row r="17" spans="1:7" ht="15.75" x14ac:dyDescent="0.25">
      <c r="A17" s="5"/>
      <c r="B17" s="5"/>
      <c r="C17" s="5"/>
      <c r="D17" s="5"/>
      <c r="E17" s="5"/>
      <c r="F17" s="5"/>
      <c r="G17" s="5"/>
    </row>
    <row r="18" spans="1:7" ht="15.75" x14ac:dyDescent="0.25">
      <c r="A18" s="5"/>
      <c r="B18" s="5" t="s">
        <v>88</v>
      </c>
      <c r="C18" s="5"/>
      <c r="D18" s="5"/>
      <c r="E18" s="5"/>
      <c r="F18" s="5"/>
      <c r="G18" s="5"/>
    </row>
    <row r="19" spans="1:7" ht="15.75" x14ac:dyDescent="0.25">
      <c r="A19" s="5"/>
      <c r="B19" s="5">
        <f>706.8583471/0.001938</f>
        <v>364735.98921568622</v>
      </c>
      <c r="C19" s="5" t="s">
        <v>89</v>
      </c>
      <c r="D19" s="5"/>
      <c r="E19" s="5"/>
      <c r="F19" s="5"/>
      <c r="G19" s="5"/>
    </row>
    <row r="20" spans="1:7" ht="15.75" x14ac:dyDescent="0.25">
      <c r="A20" s="5"/>
      <c r="B20" s="5" t="s">
        <v>90</v>
      </c>
      <c r="C20" s="5"/>
      <c r="D20" s="5"/>
      <c r="E20" s="5"/>
      <c r="F20" s="5"/>
      <c r="G20" s="5"/>
    </row>
    <row r="21" spans="1:7" ht="15.75" x14ac:dyDescent="0.25">
      <c r="A21" s="5"/>
      <c r="B21" s="5">
        <f xml:space="preserve"> 200/364735.9892</f>
        <v>5.4834183059004806E-4</v>
      </c>
      <c r="C21" s="5" t="s">
        <v>80</v>
      </c>
      <c r="D21" s="5"/>
      <c r="E21" s="5"/>
      <c r="F21" s="5"/>
      <c r="G21" s="5"/>
    </row>
    <row r="22" spans="1:7" ht="15.75" x14ac:dyDescent="0.25">
      <c r="A22" s="5"/>
      <c r="B22" s="6" t="s">
        <v>91</v>
      </c>
      <c r="C22" s="5"/>
      <c r="D22" s="5"/>
      <c r="E22" s="5"/>
      <c r="F22" s="5"/>
      <c r="G22" s="5"/>
    </row>
    <row r="23" spans="1:7" ht="15.75" x14ac:dyDescent="0.25">
      <c r="A23" s="5"/>
      <c r="B23" s="5"/>
      <c r="C23" s="5"/>
      <c r="D23" s="5"/>
      <c r="E23" s="5"/>
      <c r="F23" s="5"/>
      <c r="G23" s="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tabSelected="1" workbookViewId="0">
      <selection activeCell="E34" sqref="E34"/>
    </sheetView>
  </sheetViews>
  <sheetFormatPr defaultRowHeight="15" x14ac:dyDescent="0.25"/>
  <sheetData>
    <row r="1" spans="1:1" x14ac:dyDescent="0.25">
      <c r="A1" t="s">
        <v>108</v>
      </c>
    </row>
    <row r="2" spans="1:1" x14ac:dyDescent="0.25">
      <c r="A2" t="s">
        <v>109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</dc:creator>
  <cp:lastModifiedBy>Bipana Sigdel - Local</cp:lastModifiedBy>
  <dcterms:created xsi:type="dcterms:W3CDTF">2012-08-01T18:35:23Z</dcterms:created>
  <dcterms:modified xsi:type="dcterms:W3CDTF">2017-05-17T20:30:53Z</dcterms:modified>
</cp:coreProperties>
</file>