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9660" windowHeight="3345" firstSheet="6" activeTab="8"/>
  </bookViews>
  <sheets>
    <sheet name="tests every 3 hours april" sheetId="1" r:id="rId1"/>
    <sheet name="test every 3 hours may" sheetId="2" r:id="rId2"/>
    <sheet name="test every 3 hours Juni" sheetId="3" r:id="rId3"/>
    <sheet name="test every 3 hours July" sheetId="4" r:id="rId4"/>
    <sheet name="test every 3 hour August" sheetId="5" r:id="rId5"/>
    <sheet name="test every 3 hour September" sheetId="8" r:id="rId6"/>
    <sheet name="test every 3 hour Oktober" sheetId="9" r:id="rId7"/>
    <sheet name="test every 4 hour November" sheetId="10" r:id="rId8"/>
    <sheet name="test every 4 hour December" sheetId="11" r:id="rId9"/>
    <sheet name="0 value July ship sailing" sheetId="7" r:id="rId10"/>
  </sheets>
  <definedNames>
    <definedName name="_xlnm._FilterDatabase" localSheetId="4" hidden="1">'test every 3 hour August'!$Q$1:$Q$177</definedName>
    <definedName name="_xlnm._FilterDatabase" localSheetId="6" hidden="1">'test every 3 hour Oktober'!$A$1:$M$178</definedName>
    <definedName name="_xlnm._FilterDatabase" localSheetId="5" hidden="1">'test every 3 hour September'!$D$1:$M$151</definedName>
    <definedName name="_xlnm._FilterDatabase" localSheetId="3" hidden="1">'test every 3 hours July'!$Q$1:$Q$176</definedName>
    <definedName name="_xlnm._FilterDatabase" localSheetId="2" hidden="1">'test every 3 hours Juni'!$A$1:$M$39</definedName>
    <definedName name="_xlnm._FilterDatabase" localSheetId="1" hidden="1">'test every 3 hours may'!$A$1:$I$157</definedName>
    <definedName name="_xlnm._FilterDatabase" localSheetId="8" hidden="1">'test every 4 hour December'!$I$1:$I$75</definedName>
    <definedName name="_xlnm._FilterDatabase" localSheetId="7" hidden="1">'test every 4 hour November'!$I$1:$I$116</definedName>
    <definedName name="_xlnm._FilterDatabase" localSheetId="0" hidden="1">'tests every 3 hours april'!$A$1:$K$170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7" i="10" l="1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C90" i="10"/>
  <c r="C91" i="10"/>
  <c r="C92" i="10"/>
  <c r="C93" i="10"/>
  <c r="C94" i="10"/>
  <c r="C95" i="10"/>
  <c r="C96" i="10"/>
  <c r="C27" i="10"/>
  <c r="C28" i="10"/>
  <c r="C29" i="10"/>
  <c r="C30" i="10"/>
  <c r="C31" i="10"/>
  <c r="C32" i="10"/>
  <c r="C33" i="10"/>
  <c r="C34" i="10"/>
  <c r="C35" i="10"/>
  <c r="C36" i="10"/>
  <c r="C37" i="10"/>
  <c r="C38" i="10"/>
  <c r="C39" i="10"/>
  <c r="C40" i="10"/>
  <c r="C41" i="10"/>
  <c r="C42" i="10"/>
  <c r="C43" i="10"/>
  <c r="C44" i="10"/>
  <c r="C45" i="10"/>
  <c r="C46" i="10"/>
  <c r="C47" i="10"/>
  <c r="C48" i="10"/>
  <c r="C49" i="10"/>
  <c r="C50" i="10"/>
  <c r="C51" i="10"/>
  <c r="C52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5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C87" i="10"/>
  <c r="C88" i="10"/>
  <c r="C89" i="10"/>
  <c r="O21" i="8" l="1"/>
  <c r="W124" i="4"/>
  <c r="M23" i="1" l="1"/>
  <c r="C3" i="10" l="1"/>
  <c r="C4" i="10"/>
  <c r="C5" i="10"/>
  <c r="C6" i="10"/>
  <c r="C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" i="10"/>
  <c r="C175" i="9" l="1"/>
  <c r="C176" i="9"/>
  <c r="C177" i="9"/>
  <c r="C178" i="9"/>
  <c r="M178" i="9"/>
  <c r="L178" i="9"/>
  <c r="K178" i="9"/>
  <c r="J178" i="9"/>
  <c r="M177" i="9"/>
  <c r="L177" i="9"/>
  <c r="K177" i="9"/>
  <c r="J177" i="9"/>
  <c r="M176" i="9"/>
  <c r="L176" i="9"/>
  <c r="K176" i="9"/>
  <c r="J176" i="9"/>
  <c r="M175" i="9"/>
  <c r="L175" i="9"/>
  <c r="K175" i="9"/>
  <c r="J175" i="9"/>
  <c r="M174" i="9" l="1"/>
  <c r="L174" i="9"/>
  <c r="K174" i="9"/>
  <c r="J174" i="9"/>
  <c r="M173" i="9"/>
  <c r="L173" i="9"/>
  <c r="K173" i="9"/>
  <c r="J173" i="9"/>
  <c r="C173" i="9"/>
  <c r="C174" i="9"/>
  <c r="M172" i="9"/>
  <c r="L172" i="9"/>
  <c r="K172" i="9"/>
  <c r="J172" i="9"/>
  <c r="M171" i="9"/>
  <c r="L171" i="9"/>
  <c r="K171" i="9"/>
  <c r="J171" i="9"/>
  <c r="M170" i="9"/>
  <c r="L170" i="9"/>
  <c r="K170" i="9"/>
  <c r="J170" i="9"/>
  <c r="M169" i="9"/>
  <c r="L169" i="9"/>
  <c r="K169" i="9"/>
  <c r="J169" i="9"/>
  <c r="M168" i="9"/>
  <c r="L168" i="9"/>
  <c r="K168" i="9"/>
  <c r="J168" i="9"/>
  <c r="M167" i="9"/>
  <c r="L167" i="9"/>
  <c r="K167" i="9"/>
  <c r="J167" i="9"/>
  <c r="M166" i="9"/>
  <c r="L166" i="9"/>
  <c r="K166" i="9"/>
  <c r="J166" i="9"/>
  <c r="M165" i="9"/>
  <c r="L165" i="9"/>
  <c r="K165" i="9"/>
  <c r="J165" i="9"/>
  <c r="M164" i="9"/>
  <c r="L164" i="9"/>
  <c r="K164" i="9"/>
  <c r="J164" i="9"/>
  <c r="M163" i="9"/>
  <c r="L163" i="9"/>
  <c r="K163" i="9"/>
  <c r="J163" i="9"/>
  <c r="C159" i="9"/>
  <c r="C160" i="9"/>
  <c r="C161" i="9"/>
  <c r="C162" i="9"/>
  <c r="C163" i="9"/>
  <c r="C164" i="9"/>
  <c r="C165" i="9"/>
  <c r="C166" i="9"/>
  <c r="C167" i="9"/>
  <c r="C168" i="9"/>
  <c r="C169" i="9"/>
  <c r="C170" i="9"/>
  <c r="C171" i="9"/>
  <c r="C172" i="9"/>
  <c r="M162" i="9"/>
  <c r="L162" i="9"/>
  <c r="K162" i="9"/>
  <c r="J162" i="9"/>
  <c r="M161" i="9"/>
  <c r="L161" i="9"/>
  <c r="K161" i="9"/>
  <c r="J161" i="9"/>
  <c r="M160" i="9"/>
  <c r="L160" i="9"/>
  <c r="K160" i="9"/>
  <c r="J160" i="9"/>
  <c r="M159" i="9"/>
  <c r="L159" i="9"/>
  <c r="K159" i="9"/>
  <c r="J159" i="9"/>
  <c r="M158" i="9"/>
  <c r="L158" i="9"/>
  <c r="K158" i="9"/>
  <c r="J158" i="9"/>
  <c r="C158" i="9"/>
  <c r="M157" i="9"/>
  <c r="L157" i="9"/>
  <c r="K157" i="9"/>
  <c r="J157" i="9"/>
  <c r="C157" i="9"/>
  <c r="M156" i="9"/>
  <c r="L156" i="9"/>
  <c r="K156" i="9"/>
  <c r="J156" i="9"/>
  <c r="C156" i="9"/>
  <c r="M155" i="9"/>
  <c r="L155" i="9"/>
  <c r="K155" i="9"/>
  <c r="J155" i="9"/>
  <c r="C155" i="9"/>
  <c r="M154" i="9"/>
  <c r="L154" i="9"/>
  <c r="K154" i="9"/>
  <c r="J154" i="9"/>
  <c r="C154" i="9"/>
  <c r="M153" i="9"/>
  <c r="L153" i="9"/>
  <c r="K153" i="9"/>
  <c r="J153" i="9"/>
  <c r="C153" i="9"/>
  <c r="M152" i="9"/>
  <c r="L152" i="9"/>
  <c r="K152" i="9"/>
  <c r="J152" i="9"/>
  <c r="C152" i="9"/>
  <c r="M151" i="9"/>
  <c r="L151" i="9"/>
  <c r="K151" i="9"/>
  <c r="J151" i="9"/>
  <c r="C151" i="9"/>
  <c r="M150" i="9"/>
  <c r="L150" i="9"/>
  <c r="K150" i="9"/>
  <c r="J150" i="9"/>
  <c r="C150" i="9"/>
  <c r="M149" i="9"/>
  <c r="L149" i="9"/>
  <c r="K149" i="9"/>
  <c r="J149" i="9"/>
  <c r="C128" i="9"/>
  <c r="C129" i="9"/>
  <c r="C130" i="9"/>
  <c r="C131" i="9"/>
  <c r="C132" i="9"/>
  <c r="C133" i="9"/>
  <c r="C134" i="9"/>
  <c r="C135" i="9"/>
  <c r="C136" i="9"/>
  <c r="C137" i="9"/>
  <c r="C138" i="9"/>
  <c r="C139" i="9"/>
  <c r="C140" i="9"/>
  <c r="C141" i="9"/>
  <c r="C142" i="9"/>
  <c r="C143" i="9"/>
  <c r="C144" i="9"/>
  <c r="C145" i="9"/>
  <c r="C146" i="9"/>
  <c r="C147" i="9"/>
  <c r="C148" i="9"/>
  <c r="C149" i="9"/>
  <c r="M148" i="9"/>
  <c r="L148" i="9"/>
  <c r="K148" i="9"/>
  <c r="J148" i="9"/>
  <c r="M147" i="9"/>
  <c r="L147" i="9"/>
  <c r="K147" i="9"/>
  <c r="J147" i="9"/>
  <c r="M146" i="9"/>
  <c r="L146" i="9"/>
  <c r="K146" i="9"/>
  <c r="J146" i="9"/>
  <c r="M145" i="9"/>
  <c r="L145" i="9"/>
  <c r="K145" i="9"/>
  <c r="J145" i="9"/>
  <c r="M144" i="9"/>
  <c r="L144" i="9"/>
  <c r="K144" i="9"/>
  <c r="J144" i="9"/>
  <c r="M143" i="9"/>
  <c r="L143" i="9"/>
  <c r="K143" i="9"/>
  <c r="J143" i="9"/>
  <c r="M142" i="9"/>
  <c r="L142" i="9"/>
  <c r="K142" i="9"/>
  <c r="J142" i="9"/>
  <c r="M141" i="9"/>
  <c r="L141" i="9"/>
  <c r="K141" i="9"/>
  <c r="J141" i="9" l="1"/>
  <c r="M140" i="9"/>
  <c r="L140" i="9"/>
  <c r="K140" i="9"/>
  <c r="J140" i="9"/>
  <c r="M139" i="9"/>
  <c r="L139" i="9"/>
  <c r="K139" i="9"/>
  <c r="J139" i="9"/>
  <c r="M138" i="9"/>
  <c r="L138" i="9"/>
  <c r="K138" i="9"/>
  <c r="J138" i="9"/>
  <c r="M137" i="9"/>
  <c r="L137" i="9"/>
  <c r="K137" i="9"/>
  <c r="J137" i="9"/>
  <c r="M136" i="9"/>
  <c r="L136" i="9"/>
  <c r="K136" i="9"/>
  <c r="J136" i="9"/>
  <c r="M135" i="9"/>
  <c r="L135" i="9"/>
  <c r="K135" i="9"/>
  <c r="J135" i="9"/>
  <c r="M134" i="9"/>
  <c r="L134" i="9"/>
  <c r="K134" i="9"/>
  <c r="J134" i="9"/>
  <c r="M133" i="9"/>
  <c r="L133" i="9"/>
  <c r="K133" i="9"/>
  <c r="J133" i="9"/>
  <c r="M132" i="9"/>
  <c r="L132" i="9"/>
  <c r="K132" i="9"/>
  <c r="J132" i="9"/>
  <c r="M131" i="9"/>
  <c r="L131" i="9"/>
  <c r="K131" i="9"/>
  <c r="J131" i="9"/>
  <c r="M130" i="9"/>
  <c r="L130" i="9"/>
  <c r="K130" i="9"/>
  <c r="J130" i="9"/>
  <c r="M129" i="9"/>
  <c r="L129" i="9"/>
  <c r="K129" i="9"/>
  <c r="J129" i="9"/>
  <c r="M128" i="9"/>
  <c r="L128" i="9"/>
  <c r="K128" i="9"/>
  <c r="J128" i="9"/>
  <c r="M127" i="9" l="1"/>
  <c r="L127" i="9"/>
  <c r="K127" i="9"/>
  <c r="J127" i="9"/>
  <c r="C127" i="9"/>
  <c r="M126" i="9"/>
  <c r="L126" i="9"/>
  <c r="K126" i="9"/>
  <c r="J126" i="9"/>
  <c r="C126" i="9"/>
  <c r="M125" i="9"/>
  <c r="L125" i="9"/>
  <c r="K125" i="9"/>
  <c r="J125" i="9"/>
  <c r="C125" i="9"/>
  <c r="M124" i="9"/>
  <c r="L124" i="9"/>
  <c r="K124" i="9"/>
  <c r="J124" i="9"/>
  <c r="C124" i="9"/>
  <c r="M123" i="9"/>
  <c r="L123" i="9"/>
  <c r="K123" i="9"/>
  <c r="J123" i="9"/>
  <c r="C123" i="9"/>
  <c r="M122" i="9" l="1"/>
  <c r="L122" i="9"/>
  <c r="K122" i="9"/>
  <c r="J122" i="9"/>
  <c r="C122" i="9"/>
  <c r="M121" i="9"/>
  <c r="L121" i="9"/>
  <c r="K121" i="9"/>
  <c r="J121" i="9"/>
  <c r="C121" i="9"/>
  <c r="M120" i="9" l="1"/>
  <c r="L120" i="9"/>
  <c r="K120" i="9"/>
  <c r="J120" i="9"/>
  <c r="C120" i="9"/>
  <c r="M119" i="9"/>
  <c r="L119" i="9"/>
  <c r="K119" i="9"/>
  <c r="J119" i="9"/>
  <c r="C119" i="9"/>
  <c r="M118" i="9"/>
  <c r="L118" i="9"/>
  <c r="K118" i="9"/>
  <c r="J118" i="9"/>
  <c r="C118" i="9"/>
  <c r="C3" i="3" l="1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2" i="3"/>
  <c r="J3" i="9"/>
  <c r="K3" i="9"/>
  <c r="L3" i="9"/>
  <c r="M3" i="9"/>
  <c r="J4" i="9"/>
  <c r="K4" i="9"/>
  <c r="L4" i="9"/>
  <c r="M4" i="9"/>
  <c r="J5" i="9"/>
  <c r="K5" i="9"/>
  <c r="L5" i="9"/>
  <c r="M5" i="9"/>
  <c r="J6" i="9"/>
  <c r="K6" i="9"/>
  <c r="L6" i="9"/>
  <c r="M6" i="9"/>
  <c r="J7" i="9"/>
  <c r="K7" i="9"/>
  <c r="L7" i="9"/>
  <c r="M7" i="9"/>
  <c r="J8" i="9"/>
  <c r="K8" i="9"/>
  <c r="L8" i="9"/>
  <c r="M8" i="9"/>
  <c r="J9" i="9"/>
  <c r="K9" i="9"/>
  <c r="L9" i="9"/>
  <c r="M9" i="9"/>
  <c r="J10" i="9"/>
  <c r="K10" i="9"/>
  <c r="L10" i="9"/>
  <c r="M10" i="9"/>
  <c r="J11" i="9"/>
  <c r="K11" i="9"/>
  <c r="L11" i="9"/>
  <c r="M11" i="9"/>
  <c r="J12" i="9"/>
  <c r="K12" i="9"/>
  <c r="L12" i="9"/>
  <c r="M12" i="9"/>
  <c r="J13" i="9"/>
  <c r="K13" i="9"/>
  <c r="L13" i="9"/>
  <c r="M13" i="9"/>
  <c r="J14" i="9"/>
  <c r="K14" i="9"/>
  <c r="L14" i="9"/>
  <c r="M14" i="9"/>
  <c r="J15" i="9"/>
  <c r="K15" i="9"/>
  <c r="L15" i="9"/>
  <c r="M15" i="9"/>
  <c r="J16" i="9"/>
  <c r="K16" i="9"/>
  <c r="L16" i="9"/>
  <c r="M16" i="9"/>
  <c r="J17" i="9"/>
  <c r="K17" i="9"/>
  <c r="L17" i="9"/>
  <c r="M17" i="9"/>
  <c r="J18" i="9"/>
  <c r="K18" i="9"/>
  <c r="L18" i="9"/>
  <c r="M18" i="9"/>
  <c r="J19" i="9"/>
  <c r="K19" i="9"/>
  <c r="L19" i="9"/>
  <c r="M19" i="9"/>
  <c r="J20" i="9"/>
  <c r="K20" i="9"/>
  <c r="L20" i="9"/>
  <c r="M20" i="9"/>
  <c r="J21" i="9"/>
  <c r="K21" i="9"/>
  <c r="L21" i="9"/>
  <c r="M21" i="9"/>
  <c r="J22" i="9"/>
  <c r="K22" i="9"/>
  <c r="L22" i="9"/>
  <c r="M22" i="9"/>
  <c r="J23" i="9"/>
  <c r="K23" i="9"/>
  <c r="L23" i="9"/>
  <c r="M23" i="9"/>
  <c r="J24" i="9"/>
  <c r="K24" i="9"/>
  <c r="L24" i="9"/>
  <c r="M24" i="9"/>
  <c r="J25" i="9"/>
  <c r="K25" i="9"/>
  <c r="L25" i="9"/>
  <c r="M25" i="9"/>
  <c r="J26" i="9"/>
  <c r="K26" i="9"/>
  <c r="L26" i="9"/>
  <c r="M26" i="9"/>
  <c r="J27" i="9"/>
  <c r="K27" i="9"/>
  <c r="L27" i="9"/>
  <c r="M27" i="9"/>
  <c r="J28" i="9"/>
  <c r="K28" i="9"/>
  <c r="L28" i="9"/>
  <c r="M28" i="9"/>
  <c r="J29" i="9"/>
  <c r="K29" i="9"/>
  <c r="L29" i="9"/>
  <c r="M29" i="9"/>
  <c r="J30" i="9"/>
  <c r="K30" i="9"/>
  <c r="L30" i="9"/>
  <c r="M30" i="9"/>
  <c r="J31" i="9"/>
  <c r="K31" i="9"/>
  <c r="L31" i="9"/>
  <c r="M31" i="9"/>
  <c r="J32" i="9"/>
  <c r="K32" i="9"/>
  <c r="L32" i="9"/>
  <c r="M32" i="9"/>
  <c r="J33" i="9"/>
  <c r="K33" i="9"/>
  <c r="L33" i="9"/>
  <c r="M33" i="9"/>
  <c r="J34" i="9"/>
  <c r="K34" i="9"/>
  <c r="L34" i="9"/>
  <c r="M34" i="9"/>
  <c r="J35" i="9"/>
  <c r="K35" i="9"/>
  <c r="L35" i="9"/>
  <c r="M35" i="9"/>
  <c r="J36" i="9"/>
  <c r="K36" i="9"/>
  <c r="L36" i="9"/>
  <c r="M36" i="9"/>
  <c r="J37" i="9"/>
  <c r="K37" i="9"/>
  <c r="L37" i="9"/>
  <c r="M37" i="9"/>
  <c r="J38" i="9"/>
  <c r="K38" i="9"/>
  <c r="L38" i="9"/>
  <c r="M38" i="9"/>
  <c r="J39" i="9"/>
  <c r="K39" i="9"/>
  <c r="L39" i="9"/>
  <c r="M39" i="9"/>
  <c r="J40" i="9"/>
  <c r="K40" i="9"/>
  <c r="L40" i="9"/>
  <c r="M40" i="9"/>
  <c r="J41" i="9"/>
  <c r="K41" i="9"/>
  <c r="L41" i="9"/>
  <c r="M41" i="9"/>
  <c r="J42" i="9"/>
  <c r="K42" i="9"/>
  <c r="L42" i="9"/>
  <c r="M42" i="9"/>
  <c r="J43" i="9"/>
  <c r="K43" i="9"/>
  <c r="L43" i="9"/>
  <c r="M43" i="9"/>
  <c r="J44" i="9"/>
  <c r="K44" i="9"/>
  <c r="L44" i="9"/>
  <c r="M44" i="9"/>
  <c r="J45" i="9"/>
  <c r="K45" i="9"/>
  <c r="L45" i="9"/>
  <c r="M45" i="9"/>
  <c r="J46" i="9"/>
  <c r="K46" i="9"/>
  <c r="L46" i="9"/>
  <c r="M46" i="9"/>
  <c r="J47" i="9"/>
  <c r="K47" i="9"/>
  <c r="L47" i="9"/>
  <c r="M47" i="9"/>
  <c r="J48" i="9"/>
  <c r="K48" i="9"/>
  <c r="L48" i="9"/>
  <c r="M48" i="9"/>
  <c r="J49" i="9"/>
  <c r="K49" i="9"/>
  <c r="L49" i="9"/>
  <c r="M49" i="9"/>
  <c r="J50" i="9"/>
  <c r="K50" i="9"/>
  <c r="L50" i="9"/>
  <c r="M50" i="9"/>
  <c r="J51" i="9"/>
  <c r="K51" i="9"/>
  <c r="L51" i="9"/>
  <c r="M51" i="9"/>
  <c r="J52" i="9"/>
  <c r="K52" i="9"/>
  <c r="L52" i="9"/>
  <c r="M52" i="9"/>
  <c r="J53" i="9"/>
  <c r="K53" i="9"/>
  <c r="L53" i="9"/>
  <c r="M53" i="9"/>
  <c r="J54" i="9"/>
  <c r="K54" i="9"/>
  <c r="L54" i="9"/>
  <c r="M54" i="9"/>
  <c r="J55" i="9"/>
  <c r="K55" i="9"/>
  <c r="L55" i="9"/>
  <c r="M55" i="9"/>
  <c r="J56" i="9"/>
  <c r="K56" i="9"/>
  <c r="L56" i="9"/>
  <c r="M56" i="9"/>
  <c r="J57" i="9"/>
  <c r="K57" i="9"/>
  <c r="L57" i="9"/>
  <c r="M57" i="9"/>
  <c r="J58" i="9"/>
  <c r="K58" i="9"/>
  <c r="L58" i="9"/>
  <c r="M58" i="9"/>
  <c r="J59" i="9"/>
  <c r="K59" i="9"/>
  <c r="L59" i="9"/>
  <c r="M59" i="9"/>
  <c r="J60" i="9"/>
  <c r="K60" i="9"/>
  <c r="L60" i="9"/>
  <c r="M60" i="9"/>
  <c r="J61" i="9"/>
  <c r="K61" i="9"/>
  <c r="L61" i="9"/>
  <c r="M61" i="9"/>
  <c r="J62" i="9"/>
  <c r="K62" i="9"/>
  <c r="L62" i="9"/>
  <c r="M62" i="9"/>
  <c r="J63" i="9"/>
  <c r="K63" i="9"/>
  <c r="L63" i="9"/>
  <c r="M63" i="9"/>
  <c r="J64" i="9"/>
  <c r="K64" i="9"/>
  <c r="L64" i="9"/>
  <c r="M64" i="9"/>
  <c r="J65" i="9"/>
  <c r="K65" i="9"/>
  <c r="L65" i="9"/>
  <c r="M65" i="9"/>
  <c r="J66" i="9"/>
  <c r="K66" i="9"/>
  <c r="L66" i="9"/>
  <c r="M66" i="9"/>
  <c r="J67" i="9"/>
  <c r="K67" i="9"/>
  <c r="L67" i="9"/>
  <c r="M67" i="9"/>
  <c r="J68" i="9"/>
  <c r="K68" i="9"/>
  <c r="L68" i="9"/>
  <c r="M68" i="9"/>
  <c r="J69" i="9"/>
  <c r="K69" i="9"/>
  <c r="L69" i="9"/>
  <c r="M69" i="9"/>
  <c r="J70" i="9"/>
  <c r="K70" i="9"/>
  <c r="L70" i="9"/>
  <c r="M70" i="9"/>
  <c r="J71" i="9"/>
  <c r="K71" i="9"/>
  <c r="L71" i="9"/>
  <c r="M71" i="9"/>
  <c r="J72" i="9"/>
  <c r="K72" i="9"/>
  <c r="L72" i="9"/>
  <c r="M72" i="9"/>
  <c r="J73" i="9"/>
  <c r="K73" i="9"/>
  <c r="L73" i="9"/>
  <c r="M73" i="9"/>
  <c r="J74" i="9"/>
  <c r="K74" i="9"/>
  <c r="L74" i="9"/>
  <c r="M74" i="9"/>
  <c r="J75" i="9"/>
  <c r="K75" i="9"/>
  <c r="L75" i="9"/>
  <c r="M75" i="9"/>
  <c r="J76" i="9"/>
  <c r="K76" i="9"/>
  <c r="L76" i="9"/>
  <c r="M76" i="9"/>
  <c r="J77" i="9"/>
  <c r="K77" i="9"/>
  <c r="L77" i="9"/>
  <c r="M77" i="9"/>
  <c r="J78" i="9"/>
  <c r="K78" i="9"/>
  <c r="L78" i="9"/>
  <c r="M78" i="9"/>
  <c r="J79" i="9"/>
  <c r="K79" i="9"/>
  <c r="L79" i="9"/>
  <c r="M79" i="9"/>
  <c r="J80" i="9"/>
  <c r="K80" i="9"/>
  <c r="L80" i="9"/>
  <c r="M80" i="9"/>
  <c r="J81" i="9"/>
  <c r="K81" i="9"/>
  <c r="L81" i="9"/>
  <c r="M81" i="9"/>
  <c r="J82" i="9"/>
  <c r="K82" i="9"/>
  <c r="L82" i="9"/>
  <c r="M82" i="9"/>
  <c r="J83" i="9"/>
  <c r="K83" i="9"/>
  <c r="L83" i="9"/>
  <c r="M83" i="9"/>
  <c r="J84" i="9"/>
  <c r="K84" i="9"/>
  <c r="L84" i="9"/>
  <c r="M84" i="9"/>
  <c r="J85" i="9"/>
  <c r="K85" i="9"/>
  <c r="L85" i="9"/>
  <c r="M85" i="9"/>
  <c r="J86" i="9"/>
  <c r="K86" i="9"/>
  <c r="L86" i="9"/>
  <c r="M86" i="9"/>
  <c r="J87" i="9"/>
  <c r="K87" i="9"/>
  <c r="L87" i="9"/>
  <c r="M87" i="9"/>
  <c r="J88" i="9"/>
  <c r="K88" i="9"/>
  <c r="L88" i="9"/>
  <c r="M88" i="9"/>
  <c r="J89" i="9"/>
  <c r="K89" i="9"/>
  <c r="L89" i="9"/>
  <c r="M89" i="9"/>
  <c r="J90" i="9"/>
  <c r="K90" i="9"/>
  <c r="L90" i="9"/>
  <c r="M90" i="9"/>
  <c r="J91" i="9"/>
  <c r="K91" i="9"/>
  <c r="L91" i="9"/>
  <c r="M91" i="9"/>
  <c r="J92" i="9"/>
  <c r="K92" i="9"/>
  <c r="L92" i="9"/>
  <c r="M92" i="9"/>
  <c r="J93" i="9"/>
  <c r="K93" i="9"/>
  <c r="L93" i="9"/>
  <c r="M93" i="9"/>
  <c r="J94" i="9"/>
  <c r="K94" i="9"/>
  <c r="L94" i="9"/>
  <c r="M94" i="9"/>
  <c r="J95" i="9"/>
  <c r="K95" i="9"/>
  <c r="L95" i="9"/>
  <c r="M95" i="9"/>
  <c r="J96" i="9"/>
  <c r="K96" i="9"/>
  <c r="L96" i="9"/>
  <c r="M96" i="9"/>
  <c r="J97" i="9"/>
  <c r="K97" i="9"/>
  <c r="L97" i="9"/>
  <c r="M97" i="9"/>
  <c r="J98" i="9"/>
  <c r="K98" i="9"/>
  <c r="L98" i="9"/>
  <c r="M98" i="9"/>
  <c r="J99" i="9"/>
  <c r="K99" i="9"/>
  <c r="L99" i="9"/>
  <c r="M99" i="9"/>
  <c r="J100" i="9"/>
  <c r="K100" i="9"/>
  <c r="L100" i="9"/>
  <c r="M100" i="9"/>
  <c r="J101" i="9"/>
  <c r="K101" i="9"/>
  <c r="L101" i="9"/>
  <c r="M101" i="9"/>
  <c r="J102" i="9"/>
  <c r="K102" i="9"/>
  <c r="L102" i="9"/>
  <c r="M102" i="9"/>
  <c r="J103" i="9"/>
  <c r="K103" i="9"/>
  <c r="L103" i="9"/>
  <c r="M103" i="9"/>
  <c r="J104" i="9"/>
  <c r="K104" i="9"/>
  <c r="L104" i="9"/>
  <c r="M104" i="9"/>
  <c r="J105" i="9"/>
  <c r="K105" i="9"/>
  <c r="L105" i="9"/>
  <c r="M105" i="9"/>
  <c r="J106" i="9"/>
  <c r="K106" i="9"/>
  <c r="L106" i="9"/>
  <c r="M106" i="9"/>
  <c r="J107" i="9"/>
  <c r="K107" i="9"/>
  <c r="L107" i="9"/>
  <c r="M107" i="9"/>
  <c r="J108" i="9"/>
  <c r="K108" i="9"/>
  <c r="L108" i="9"/>
  <c r="M108" i="9"/>
  <c r="J109" i="9"/>
  <c r="K109" i="9"/>
  <c r="L109" i="9"/>
  <c r="M109" i="9"/>
  <c r="J110" i="9"/>
  <c r="K110" i="9"/>
  <c r="L110" i="9"/>
  <c r="M110" i="9"/>
  <c r="J111" i="9"/>
  <c r="K111" i="9"/>
  <c r="L111" i="9"/>
  <c r="M111" i="9"/>
  <c r="J112" i="9"/>
  <c r="K112" i="9"/>
  <c r="L112" i="9"/>
  <c r="M112" i="9"/>
  <c r="J113" i="9"/>
  <c r="K113" i="9"/>
  <c r="L113" i="9"/>
  <c r="M113" i="9"/>
  <c r="J114" i="9"/>
  <c r="K114" i="9"/>
  <c r="L114" i="9"/>
  <c r="M114" i="9"/>
  <c r="J115" i="9"/>
  <c r="K115" i="9"/>
  <c r="L115" i="9"/>
  <c r="M115" i="9"/>
  <c r="J116" i="9"/>
  <c r="K116" i="9"/>
  <c r="L116" i="9"/>
  <c r="M116" i="9"/>
  <c r="J117" i="9"/>
  <c r="K117" i="9"/>
  <c r="L117" i="9"/>
  <c r="M117" i="9"/>
  <c r="M2" i="9"/>
  <c r="L2" i="9"/>
  <c r="K2" i="9"/>
  <c r="J3" i="8"/>
  <c r="K3" i="8"/>
  <c r="L3" i="8"/>
  <c r="M3" i="8"/>
  <c r="J4" i="8"/>
  <c r="K4" i="8"/>
  <c r="L4" i="8"/>
  <c r="M4" i="8"/>
  <c r="J5" i="8"/>
  <c r="K5" i="8"/>
  <c r="L5" i="8"/>
  <c r="M5" i="8"/>
  <c r="J6" i="8"/>
  <c r="K6" i="8"/>
  <c r="L6" i="8"/>
  <c r="M6" i="8"/>
  <c r="J7" i="8"/>
  <c r="K7" i="8"/>
  <c r="L7" i="8"/>
  <c r="M7" i="8"/>
  <c r="J8" i="8"/>
  <c r="K8" i="8"/>
  <c r="L8" i="8"/>
  <c r="M8" i="8"/>
  <c r="J9" i="8"/>
  <c r="K9" i="8"/>
  <c r="L9" i="8"/>
  <c r="M9" i="8"/>
  <c r="J10" i="8"/>
  <c r="K10" i="8"/>
  <c r="L10" i="8"/>
  <c r="M10" i="8"/>
  <c r="J11" i="8"/>
  <c r="K11" i="8"/>
  <c r="L11" i="8"/>
  <c r="M11" i="8"/>
  <c r="J12" i="8"/>
  <c r="K12" i="8"/>
  <c r="L12" i="8"/>
  <c r="M12" i="8"/>
  <c r="J13" i="8"/>
  <c r="K13" i="8"/>
  <c r="L13" i="8"/>
  <c r="M13" i="8"/>
  <c r="J14" i="8"/>
  <c r="K14" i="8"/>
  <c r="L14" i="8"/>
  <c r="M14" i="8"/>
  <c r="J15" i="8"/>
  <c r="K15" i="8"/>
  <c r="L15" i="8"/>
  <c r="M15" i="8"/>
  <c r="J16" i="8"/>
  <c r="K16" i="8"/>
  <c r="L16" i="8"/>
  <c r="M16" i="8"/>
  <c r="J17" i="8"/>
  <c r="K17" i="8"/>
  <c r="L17" i="8"/>
  <c r="M17" i="8"/>
  <c r="J18" i="8"/>
  <c r="K18" i="8"/>
  <c r="L18" i="8"/>
  <c r="M18" i="8"/>
  <c r="J19" i="8"/>
  <c r="K19" i="8"/>
  <c r="L19" i="8"/>
  <c r="M19" i="8"/>
  <c r="J20" i="8"/>
  <c r="K20" i="8"/>
  <c r="L20" i="8"/>
  <c r="M20" i="8"/>
  <c r="J21" i="8"/>
  <c r="K21" i="8"/>
  <c r="L21" i="8"/>
  <c r="M21" i="8"/>
  <c r="J22" i="8"/>
  <c r="K22" i="8"/>
  <c r="L22" i="8"/>
  <c r="M22" i="8"/>
  <c r="J23" i="8"/>
  <c r="K23" i="8"/>
  <c r="L23" i="8"/>
  <c r="M23" i="8"/>
  <c r="J24" i="8"/>
  <c r="K24" i="8"/>
  <c r="L24" i="8"/>
  <c r="M24" i="8"/>
  <c r="J25" i="8"/>
  <c r="K25" i="8"/>
  <c r="L25" i="8"/>
  <c r="M25" i="8"/>
  <c r="J26" i="8"/>
  <c r="K26" i="8"/>
  <c r="L26" i="8"/>
  <c r="M26" i="8"/>
  <c r="J27" i="8"/>
  <c r="K27" i="8"/>
  <c r="L27" i="8"/>
  <c r="M27" i="8"/>
  <c r="J28" i="8"/>
  <c r="K28" i="8"/>
  <c r="L28" i="8"/>
  <c r="M28" i="8"/>
  <c r="J29" i="8"/>
  <c r="K29" i="8"/>
  <c r="L29" i="8"/>
  <c r="M29" i="8"/>
  <c r="J30" i="8"/>
  <c r="K30" i="8"/>
  <c r="L30" i="8"/>
  <c r="M30" i="8"/>
  <c r="J31" i="8"/>
  <c r="K31" i="8"/>
  <c r="L31" i="8"/>
  <c r="M31" i="8"/>
  <c r="J32" i="8"/>
  <c r="K32" i="8"/>
  <c r="L32" i="8"/>
  <c r="M32" i="8"/>
  <c r="J33" i="8"/>
  <c r="K33" i="8"/>
  <c r="L33" i="8"/>
  <c r="M33" i="8"/>
  <c r="J34" i="8"/>
  <c r="K34" i="8"/>
  <c r="L34" i="8"/>
  <c r="M34" i="8"/>
  <c r="J35" i="8"/>
  <c r="K35" i="8"/>
  <c r="L35" i="8"/>
  <c r="M35" i="8"/>
  <c r="J36" i="8"/>
  <c r="K36" i="8"/>
  <c r="L36" i="8"/>
  <c r="M36" i="8"/>
  <c r="J37" i="8"/>
  <c r="K37" i="8"/>
  <c r="L37" i="8"/>
  <c r="M37" i="8"/>
  <c r="J38" i="8"/>
  <c r="K38" i="8"/>
  <c r="L38" i="8"/>
  <c r="M38" i="8"/>
  <c r="J39" i="8"/>
  <c r="K39" i="8"/>
  <c r="L39" i="8"/>
  <c r="M39" i="8"/>
  <c r="J40" i="8"/>
  <c r="K40" i="8"/>
  <c r="L40" i="8"/>
  <c r="M40" i="8"/>
  <c r="J41" i="8"/>
  <c r="K41" i="8"/>
  <c r="L41" i="8"/>
  <c r="M41" i="8"/>
  <c r="J42" i="8"/>
  <c r="K42" i="8"/>
  <c r="L42" i="8"/>
  <c r="M42" i="8"/>
  <c r="J43" i="8"/>
  <c r="K43" i="8"/>
  <c r="L43" i="8"/>
  <c r="M43" i="8"/>
  <c r="J44" i="8"/>
  <c r="K44" i="8"/>
  <c r="L44" i="8"/>
  <c r="M44" i="8"/>
  <c r="J45" i="8"/>
  <c r="K45" i="8"/>
  <c r="L45" i="8"/>
  <c r="M45" i="8"/>
  <c r="J46" i="8"/>
  <c r="K46" i="8"/>
  <c r="L46" i="8"/>
  <c r="M46" i="8"/>
  <c r="J47" i="8"/>
  <c r="K47" i="8"/>
  <c r="L47" i="8"/>
  <c r="M47" i="8"/>
  <c r="J48" i="8"/>
  <c r="K48" i="8"/>
  <c r="L48" i="8"/>
  <c r="M48" i="8"/>
  <c r="J49" i="8"/>
  <c r="K49" i="8"/>
  <c r="L49" i="8"/>
  <c r="M49" i="8"/>
  <c r="J50" i="8"/>
  <c r="K50" i="8"/>
  <c r="L50" i="8"/>
  <c r="M50" i="8"/>
  <c r="J51" i="8"/>
  <c r="K51" i="8"/>
  <c r="L51" i="8"/>
  <c r="M51" i="8"/>
  <c r="J52" i="8"/>
  <c r="K52" i="8"/>
  <c r="L52" i="8"/>
  <c r="M52" i="8"/>
  <c r="J53" i="8"/>
  <c r="K53" i="8"/>
  <c r="L53" i="8"/>
  <c r="M53" i="8"/>
  <c r="J54" i="8"/>
  <c r="K54" i="8"/>
  <c r="L54" i="8"/>
  <c r="M54" i="8"/>
  <c r="J55" i="8"/>
  <c r="K55" i="8"/>
  <c r="L55" i="8"/>
  <c r="M55" i="8"/>
  <c r="J56" i="8"/>
  <c r="K56" i="8"/>
  <c r="L56" i="8"/>
  <c r="M56" i="8"/>
  <c r="J57" i="8"/>
  <c r="K57" i="8"/>
  <c r="L57" i="8"/>
  <c r="M57" i="8"/>
  <c r="J58" i="8"/>
  <c r="K58" i="8"/>
  <c r="L58" i="8"/>
  <c r="M58" i="8"/>
  <c r="J59" i="8"/>
  <c r="K59" i="8"/>
  <c r="L59" i="8"/>
  <c r="M59" i="8"/>
  <c r="J60" i="8"/>
  <c r="K60" i="8"/>
  <c r="L60" i="8"/>
  <c r="M60" i="8"/>
  <c r="J61" i="8"/>
  <c r="K61" i="8"/>
  <c r="L61" i="8"/>
  <c r="M61" i="8"/>
  <c r="J62" i="8"/>
  <c r="K62" i="8"/>
  <c r="L62" i="8"/>
  <c r="M62" i="8"/>
  <c r="J63" i="8"/>
  <c r="K63" i="8"/>
  <c r="L63" i="8"/>
  <c r="M63" i="8"/>
  <c r="J64" i="8"/>
  <c r="K64" i="8"/>
  <c r="L64" i="8"/>
  <c r="M64" i="8"/>
  <c r="J65" i="8"/>
  <c r="K65" i="8"/>
  <c r="L65" i="8"/>
  <c r="M65" i="8"/>
  <c r="J66" i="8"/>
  <c r="K66" i="8"/>
  <c r="L66" i="8"/>
  <c r="M66" i="8"/>
  <c r="J67" i="8"/>
  <c r="K67" i="8"/>
  <c r="L67" i="8"/>
  <c r="M67" i="8"/>
  <c r="J68" i="8"/>
  <c r="K68" i="8"/>
  <c r="L68" i="8"/>
  <c r="M68" i="8"/>
  <c r="J69" i="8"/>
  <c r="K69" i="8"/>
  <c r="L69" i="8"/>
  <c r="M69" i="8"/>
  <c r="J70" i="8"/>
  <c r="K70" i="8"/>
  <c r="L70" i="8"/>
  <c r="M70" i="8"/>
  <c r="J71" i="8"/>
  <c r="K71" i="8"/>
  <c r="L71" i="8"/>
  <c r="M71" i="8"/>
  <c r="J72" i="8"/>
  <c r="K72" i="8"/>
  <c r="L72" i="8"/>
  <c r="M72" i="8"/>
  <c r="J73" i="8"/>
  <c r="K73" i="8"/>
  <c r="L73" i="8"/>
  <c r="M73" i="8"/>
  <c r="J74" i="8"/>
  <c r="K74" i="8"/>
  <c r="L74" i="8"/>
  <c r="M74" i="8"/>
  <c r="J75" i="8"/>
  <c r="K75" i="8"/>
  <c r="L75" i="8"/>
  <c r="M75" i="8"/>
  <c r="J76" i="8"/>
  <c r="K76" i="8"/>
  <c r="L76" i="8"/>
  <c r="M76" i="8"/>
  <c r="J77" i="8"/>
  <c r="K77" i="8"/>
  <c r="L77" i="8"/>
  <c r="M77" i="8"/>
  <c r="J78" i="8"/>
  <c r="K78" i="8"/>
  <c r="L78" i="8"/>
  <c r="M78" i="8"/>
  <c r="J79" i="8"/>
  <c r="K79" i="8"/>
  <c r="L79" i="8"/>
  <c r="M79" i="8"/>
  <c r="J80" i="8"/>
  <c r="K80" i="8"/>
  <c r="L80" i="8"/>
  <c r="M80" i="8"/>
  <c r="J81" i="8"/>
  <c r="K81" i="8"/>
  <c r="L81" i="8"/>
  <c r="M81" i="8"/>
  <c r="J82" i="8"/>
  <c r="K82" i="8"/>
  <c r="L82" i="8"/>
  <c r="M82" i="8"/>
  <c r="J83" i="8"/>
  <c r="K83" i="8"/>
  <c r="L83" i="8"/>
  <c r="M83" i="8"/>
  <c r="J84" i="8"/>
  <c r="K84" i="8"/>
  <c r="L84" i="8"/>
  <c r="M84" i="8"/>
  <c r="J85" i="8"/>
  <c r="K85" i="8"/>
  <c r="L85" i="8"/>
  <c r="M85" i="8"/>
  <c r="J86" i="8"/>
  <c r="K86" i="8"/>
  <c r="L86" i="8"/>
  <c r="M86" i="8"/>
  <c r="J87" i="8"/>
  <c r="K87" i="8"/>
  <c r="L87" i="8"/>
  <c r="M87" i="8"/>
  <c r="J88" i="8"/>
  <c r="K88" i="8"/>
  <c r="L88" i="8"/>
  <c r="M88" i="8"/>
  <c r="J89" i="8"/>
  <c r="K89" i="8"/>
  <c r="L89" i="8"/>
  <c r="M89" i="8"/>
  <c r="J90" i="8"/>
  <c r="K90" i="8"/>
  <c r="L90" i="8"/>
  <c r="M90" i="8"/>
  <c r="J91" i="8"/>
  <c r="K91" i="8"/>
  <c r="L91" i="8"/>
  <c r="M91" i="8"/>
  <c r="J92" i="8"/>
  <c r="K92" i="8"/>
  <c r="L92" i="8"/>
  <c r="M92" i="8"/>
  <c r="J93" i="8"/>
  <c r="K93" i="8"/>
  <c r="L93" i="8"/>
  <c r="M93" i="8"/>
  <c r="J94" i="8"/>
  <c r="K94" i="8"/>
  <c r="L94" i="8"/>
  <c r="M94" i="8"/>
  <c r="J95" i="8"/>
  <c r="K95" i="8"/>
  <c r="L95" i="8"/>
  <c r="M95" i="8"/>
  <c r="J96" i="8"/>
  <c r="K96" i="8"/>
  <c r="L96" i="8"/>
  <c r="M96" i="8"/>
  <c r="J97" i="8"/>
  <c r="K97" i="8"/>
  <c r="L97" i="8"/>
  <c r="M97" i="8"/>
  <c r="J98" i="8"/>
  <c r="K98" i="8"/>
  <c r="L98" i="8"/>
  <c r="M98" i="8"/>
  <c r="J99" i="8"/>
  <c r="K99" i="8"/>
  <c r="L99" i="8"/>
  <c r="M99" i="8"/>
  <c r="J100" i="8"/>
  <c r="K100" i="8"/>
  <c r="L100" i="8"/>
  <c r="M100" i="8"/>
  <c r="J101" i="8"/>
  <c r="K101" i="8"/>
  <c r="L101" i="8"/>
  <c r="M101" i="8"/>
  <c r="J102" i="8"/>
  <c r="K102" i="8"/>
  <c r="L102" i="8"/>
  <c r="M102" i="8"/>
  <c r="J103" i="8"/>
  <c r="K103" i="8"/>
  <c r="L103" i="8"/>
  <c r="M103" i="8"/>
  <c r="J104" i="8"/>
  <c r="K104" i="8"/>
  <c r="L104" i="8"/>
  <c r="M104" i="8"/>
  <c r="J105" i="8"/>
  <c r="K105" i="8"/>
  <c r="L105" i="8"/>
  <c r="M105" i="8"/>
  <c r="J106" i="8"/>
  <c r="K106" i="8"/>
  <c r="L106" i="8"/>
  <c r="M106" i="8"/>
  <c r="J107" i="8"/>
  <c r="K107" i="8"/>
  <c r="L107" i="8"/>
  <c r="M107" i="8"/>
  <c r="J108" i="8"/>
  <c r="K108" i="8"/>
  <c r="L108" i="8"/>
  <c r="M108" i="8"/>
  <c r="J109" i="8"/>
  <c r="K109" i="8"/>
  <c r="L109" i="8"/>
  <c r="M109" i="8"/>
  <c r="J110" i="8"/>
  <c r="K110" i="8"/>
  <c r="L110" i="8"/>
  <c r="M110" i="8"/>
  <c r="J111" i="8"/>
  <c r="K111" i="8"/>
  <c r="L111" i="8"/>
  <c r="M111" i="8"/>
  <c r="J112" i="8"/>
  <c r="K112" i="8"/>
  <c r="L112" i="8"/>
  <c r="M112" i="8"/>
  <c r="J113" i="8"/>
  <c r="K113" i="8"/>
  <c r="L113" i="8"/>
  <c r="M113" i="8"/>
  <c r="J114" i="8"/>
  <c r="K114" i="8"/>
  <c r="L114" i="8"/>
  <c r="M114" i="8"/>
  <c r="J115" i="8"/>
  <c r="K115" i="8"/>
  <c r="L115" i="8"/>
  <c r="M115" i="8"/>
  <c r="J116" i="8"/>
  <c r="K116" i="8"/>
  <c r="L116" i="8"/>
  <c r="M116" i="8"/>
  <c r="J117" i="8"/>
  <c r="K117" i="8"/>
  <c r="L117" i="8"/>
  <c r="M117" i="8"/>
  <c r="J118" i="8"/>
  <c r="K118" i="8"/>
  <c r="L118" i="8"/>
  <c r="M118" i="8"/>
  <c r="J119" i="8"/>
  <c r="K119" i="8"/>
  <c r="L119" i="8"/>
  <c r="M119" i="8"/>
  <c r="J120" i="8"/>
  <c r="K120" i="8"/>
  <c r="L120" i="8"/>
  <c r="M120" i="8"/>
  <c r="J121" i="8"/>
  <c r="K121" i="8"/>
  <c r="L121" i="8"/>
  <c r="M121" i="8"/>
  <c r="J122" i="8"/>
  <c r="K122" i="8"/>
  <c r="L122" i="8"/>
  <c r="M122" i="8"/>
  <c r="J123" i="8"/>
  <c r="K123" i="8"/>
  <c r="L123" i="8"/>
  <c r="M123" i="8"/>
  <c r="J124" i="8"/>
  <c r="K124" i="8"/>
  <c r="L124" i="8"/>
  <c r="M124" i="8"/>
  <c r="J125" i="8"/>
  <c r="K125" i="8"/>
  <c r="L125" i="8"/>
  <c r="M125" i="8"/>
  <c r="J126" i="8"/>
  <c r="K126" i="8"/>
  <c r="L126" i="8"/>
  <c r="M126" i="8"/>
  <c r="J127" i="8"/>
  <c r="K127" i="8"/>
  <c r="L127" i="8"/>
  <c r="M127" i="8"/>
  <c r="J128" i="8"/>
  <c r="K128" i="8"/>
  <c r="L128" i="8"/>
  <c r="M128" i="8"/>
  <c r="J129" i="8"/>
  <c r="K129" i="8"/>
  <c r="L129" i="8"/>
  <c r="M129" i="8"/>
  <c r="J130" i="8"/>
  <c r="K130" i="8"/>
  <c r="L130" i="8"/>
  <c r="M130" i="8"/>
  <c r="J131" i="8"/>
  <c r="K131" i="8"/>
  <c r="L131" i="8"/>
  <c r="M131" i="8"/>
  <c r="J132" i="8"/>
  <c r="K132" i="8"/>
  <c r="L132" i="8"/>
  <c r="M132" i="8"/>
  <c r="J133" i="8"/>
  <c r="K133" i="8"/>
  <c r="L133" i="8"/>
  <c r="M133" i="8"/>
  <c r="J134" i="8"/>
  <c r="K134" i="8"/>
  <c r="L134" i="8"/>
  <c r="M134" i="8"/>
  <c r="J135" i="8"/>
  <c r="K135" i="8"/>
  <c r="L135" i="8"/>
  <c r="M135" i="8"/>
  <c r="J136" i="8"/>
  <c r="K136" i="8"/>
  <c r="L136" i="8"/>
  <c r="M136" i="8"/>
  <c r="J137" i="8"/>
  <c r="K137" i="8"/>
  <c r="L137" i="8"/>
  <c r="M137" i="8"/>
  <c r="J138" i="8"/>
  <c r="K138" i="8"/>
  <c r="L138" i="8"/>
  <c r="M138" i="8"/>
  <c r="J139" i="8"/>
  <c r="K139" i="8"/>
  <c r="L139" i="8"/>
  <c r="M139" i="8"/>
  <c r="J140" i="8"/>
  <c r="K140" i="8"/>
  <c r="L140" i="8"/>
  <c r="M140" i="8"/>
  <c r="J141" i="8"/>
  <c r="K141" i="8"/>
  <c r="L141" i="8"/>
  <c r="M141" i="8"/>
  <c r="J142" i="8"/>
  <c r="K142" i="8"/>
  <c r="L142" i="8"/>
  <c r="M142" i="8"/>
  <c r="J143" i="8"/>
  <c r="K143" i="8"/>
  <c r="L143" i="8"/>
  <c r="M143" i="8"/>
  <c r="J144" i="8"/>
  <c r="K144" i="8"/>
  <c r="L144" i="8"/>
  <c r="M144" i="8"/>
  <c r="J145" i="8"/>
  <c r="K145" i="8"/>
  <c r="L145" i="8"/>
  <c r="M145" i="8"/>
  <c r="J146" i="8"/>
  <c r="K146" i="8"/>
  <c r="L146" i="8"/>
  <c r="M146" i="8"/>
  <c r="J147" i="8"/>
  <c r="K147" i="8"/>
  <c r="L147" i="8"/>
  <c r="M147" i="8"/>
  <c r="J148" i="8"/>
  <c r="K148" i="8"/>
  <c r="L148" i="8"/>
  <c r="M148" i="8"/>
  <c r="J149" i="8"/>
  <c r="K149" i="8"/>
  <c r="L149" i="8"/>
  <c r="M149" i="8"/>
  <c r="J150" i="8"/>
  <c r="K150" i="8"/>
  <c r="L150" i="8"/>
  <c r="M150" i="8"/>
  <c r="J151" i="8"/>
  <c r="K151" i="8"/>
  <c r="L151" i="8"/>
  <c r="M151" i="8"/>
  <c r="M2" i="8"/>
  <c r="L2" i="8"/>
  <c r="K2" i="8"/>
  <c r="S143" i="5"/>
  <c r="S144" i="5"/>
  <c r="S145" i="5"/>
  <c r="S146" i="5"/>
  <c r="S147" i="5"/>
  <c r="S148" i="5"/>
  <c r="S149" i="5"/>
  <c r="S150" i="5"/>
  <c r="S151" i="5"/>
  <c r="S152" i="5"/>
  <c r="S153" i="5"/>
  <c r="S154" i="5"/>
  <c r="S155" i="5"/>
  <c r="S156" i="5"/>
  <c r="S157" i="5"/>
  <c r="S158" i="5"/>
  <c r="S159" i="5"/>
  <c r="S160" i="5"/>
  <c r="S161" i="5"/>
  <c r="S162" i="5"/>
  <c r="S163" i="5"/>
  <c r="S164" i="5"/>
  <c r="S165" i="5"/>
  <c r="S166" i="5"/>
  <c r="S167" i="5"/>
  <c r="S168" i="5"/>
  <c r="S169" i="5"/>
  <c r="S170" i="5"/>
  <c r="S171" i="5"/>
  <c r="S172" i="5"/>
  <c r="S173" i="5"/>
  <c r="S174" i="5"/>
  <c r="S175" i="5"/>
  <c r="S142" i="5"/>
  <c r="R3" i="5"/>
  <c r="S3" i="5"/>
  <c r="T3" i="5"/>
  <c r="U3" i="5"/>
  <c r="R4" i="5"/>
  <c r="S4" i="5"/>
  <c r="T4" i="5"/>
  <c r="U4" i="5"/>
  <c r="R5" i="5"/>
  <c r="S5" i="5"/>
  <c r="T5" i="5"/>
  <c r="U5" i="5"/>
  <c r="R6" i="5"/>
  <c r="S6" i="5"/>
  <c r="T6" i="5"/>
  <c r="U6" i="5"/>
  <c r="R7" i="5"/>
  <c r="S7" i="5"/>
  <c r="T7" i="5"/>
  <c r="U7" i="5"/>
  <c r="R8" i="5"/>
  <c r="S8" i="5"/>
  <c r="T8" i="5"/>
  <c r="U8" i="5"/>
  <c r="R9" i="5"/>
  <c r="S9" i="5"/>
  <c r="T9" i="5"/>
  <c r="U9" i="5"/>
  <c r="R10" i="5"/>
  <c r="S10" i="5"/>
  <c r="T10" i="5"/>
  <c r="U10" i="5"/>
  <c r="R11" i="5"/>
  <c r="S11" i="5"/>
  <c r="T11" i="5"/>
  <c r="U11" i="5"/>
  <c r="R12" i="5"/>
  <c r="S12" i="5"/>
  <c r="T12" i="5"/>
  <c r="U12" i="5"/>
  <c r="R13" i="5"/>
  <c r="S13" i="5"/>
  <c r="T13" i="5"/>
  <c r="U13" i="5"/>
  <c r="R14" i="5"/>
  <c r="S14" i="5"/>
  <c r="T14" i="5"/>
  <c r="U14" i="5"/>
  <c r="R15" i="5"/>
  <c r="S15" i="5"/>
  <c r="T15" i="5"/>
  <c r="U15" i="5"/>
  <c r="R16" i="5"/>
  <c r="S16" i="5"/>
  <c r="T16" i="5"/>
  <c r="U16" i="5"/>
  <c r="R17" i="5"/>
  <c r="S17" i="5"/>
  <c r="T17" i="5"/>
  <c r="U17" i="5"/>
  <c r="R18" i="5"/>
  <c r="S18" i="5"/>
  <c r="T18" i="5"/>
  <c r="U18" i="5"/>
  <c r="R19" i="5"/>
  <c r="S19" i="5"/>
  <c r="T19" i="5"/>
  <c r="U19" i="5"/>
  <c r="R20" i="5"/>
  <c r="S20" i="5"/>
  <c r="T20" i="5"/>
  <c r="U20" i="5"/>
  <c r="R21" i="5"/>
  <c r="S21" i="5"/>
  <c r="T21" i="5"/>
  <c r="U21" i="5"/>
  <c r="R22" i="5"/>
  <c r="S22" i="5"/>
  <c r="T22" i="5"/>
  <c r="U22" i="5"/>
  <c r="R23" i="5"/>
  <c r="S23" i="5"/>
  <c r="T23" i="5"/>
  <c r="U23" i="5"/>
  <c r="R24" i="5"/>
  <c r="S24" i="5"/>
  <c r="T24" i="5"/>
  <c r="U24" i="5"/>
  <c r="R25" i="5"/>
  <c r="S25" i="5"/>
  <c r="T25" i="5"/>
  <c r="U25" i="5"/>
  <c r="R26" i="5"/>
  <c r="S26" i="5"/>
  <c r="T26" i="5"/>
  <c r="U26" i="5"/>
  <c r="R27" i="5"/>
  <c r="S27" i="5"/>
  <c r="T27" i="5"/>
  <c r="U27" i="5"/>
  <c r="R28" i="5"/>
  <c r="S28" i="5"/>
  <c r="T28" i="5"/>
  <c r="U28" i="5"/>
  <c r="R29" i="5"/>
  <c r="S29" i="5"/>
  <c r="T29" i="5"/>
  <c r="U29" i="5"/>
  <c r="R30" i="5"/>
  <c r="S30" i="5"/>
  <c r="T30" i="5"/>
  <c r="U30" i="5"/>
  <c r="R31" i="5"/>
  <c r="S31" i="5"/>
  <c r="T31" i="5"/>
  <c r="U31" i="5"/>
  <c r="R32" i="5"/>
  <c r="S32" i="5"/>
  <c r="T32" i="5"/>
  <c r="U32" i="5"/>
  <c r="R33" i="5"/>
  <c r="S33" i="5"/>
  <c r="T33" i="5"/>
  <c r="U33" i="5"/>
  <c r="R34" i="5"/>
  <c r="S34" i="5"/>
  <c r="T34" i="5"/>
  <c r="U34" i="5"/>
  <c r="R35" i="5"/>
  <c r="S35" i="5"/>
  <c r="T35" i="5"/>
  <c r="U35" i="5"/>
  <c r="R36" i="5"/>
  <c r="S36" i="5"/>
  <c r="T36" i="5"/>
  <c r="U36" i="5"/>
  <c r="R37" i="5"/>
  <c r="S37" i="5"/>
  <c r="T37" i="5"/>
  <c r="U37" i="5"/>
  <c r="R38" i="5"/>
  <c r="S38" i="5"/>
  <c r="T38" i="5"/>
  <c r="U38" i="5"/>
  <c r="R39" i="5"/>
  <c r="S39" i="5"/>
  <c r="T39" i="5"/>
  <c r="U39" i="5"/>
  <c r="R40" i="5"/>
  <c r="S40" i="5"/>
  <c r="T40" i="5"/>
  <c r="U40" i="5"/>
  <c r="R41" i="5"/>
  <c r="S41" i="5"/>
  <c r="T41" i="5"/>
  <c r="U41" i="5"/>
  <c r="R42" i="5"/>
  <c r="S42" i="5"/>
  <c r="T42" i="5"/>
  <c r="U42" i="5"/>
  <c r="R43" i="5"/>
  <c r="S43" i="5"/>
  <c r="T43" i="5"/>
  <c r="U43" i="5"/>
  <c r="R44" i="5"/>
  <c r="S44" i="5"/>
  <c r="T44" i="5"/>
  <c r="U44" i="5"/>
  <c r="R45" i="5"/>
  <c r="S45" i="5"/>
  <c r="T45" i="5"/>
  <c r="U45" i="5"/>
  <c r="R46" i="5"/>
  <c r="S46" i="5"/>
  <c r="T46" i="5"/>
  <c r="U46" i="5"/>
  <c r="R47" i="5"/>
  <c r="S47" i="5"/>
  <c r="T47" i="5"/>
  <c r="U47" i="5"/>
  <c r="R48" i="5"/>
  <c r="S48" i="5"/>
  <c r="T48" i="5"/>
  <c r="U48" i="5"/>
  <c r="R49" i="5"/>
  <c r="S49" i="5"/>
  <c r="T49" i="5"/>
  <c r="U49" i="5"/>
  <c r="R50" i="5"/>
  <c r="S50" i="5"/>
  <c r="T50" i="5"/>
  <c r="U50" i="5"/>
  <c r="R51" i="5"/>
  <c r="S51" i="5"/>
  <c r="T51" i="5"/>
  <c r="U51" i="5"/>
  <c r="R52" i="5"/>
  <c r="S52" i="5"/>
  <c r="T52" i="5"/>
  <c r="U52" i="5"/>
  <c r="R53" i="5"/>
  <c r="S53" i="5"/>
  <c r="T53" i="5"/>
  <c r="U53" i="5"/>
  <c r="R54" i="5"/>
  <c r="S54" i="5"/>
  <c r="T54" i="5"/>
  <c r="U54" i="5"/>
  <c r="R55" i="5"/>
  <c r="S55" i="5"/>
  <c r="T55" i="5"/>
  <c r="U55" i="5"/>
  <c r="R56" i="5"/>
  <c r="S56" i="5"/>
  <c r="T56" i="5"/>
  <c r="U56" i="5"/>
  <c r="R57" i="5"/>
  <c r="S57" i="5"/>
  <c r="T57" i="5"/>
  <c r="U57" i="5"/>
  <c r="R58" i="5"/>
  <c r="S58" i="5"/>
  <c r="T58" i="5"/>
  <c r="U58" i="5"/>
  <c r="R59" i="5"/>
  <c r="S59" i="5"/>
  <c r="T59" i="5"/>
  <c r="U59" i="5"/>
  <c r="R60" i="5"/>
  <c r="S60" i="5"/>
  <c r="T60" i="5"/>
  <c r="U60" i="5"/>
  <c r="R61" i="5"/>
  <c r="S61" i="5"/>
  <c r="T61" i="5"/>
  <c r="U61" i="5"/>
  <c r="R62" i="5"/>
  <c r="S62" i="5"/>
  <c r="T62" i="5"/>
  <c r="U62" i="5"/>
  <c r="R63" i="5"/>
  <c r="S63" i="5"/>
  <c r="T63" i="5"/>
  <c r="U63" i="5"/>
  <c r="R64" i="5"/>
  <c r="S64" i="5"/>
  <c r="T64" i="5"/>
  <c r="U64" i="5"/>
  <c r="R65" i="5"/>
  <c r="S65" i="5"/>
  <c r="T65" i="5"/>
  <c r="U65" i="5"/>
  <c r="R66" i="5"/>
  <c r="S66" i="5"/>
  <c r="T66" i="5"/>
  <c r="U66" i="5"/>
  <c r="R67" i="5"/>
  <c r="S67" i="5"/>
  <c r="T67" i="5"/>
  <c r="U67" i="5"/>
  <c r="R68" i="5"/>
  <c r="S68" i="5"/>
  <c r="T68" i="5"/>
  <c r="U68" i="5"/>
  <c r="R69" i="5"/>
  <c r="S69" i="5"/>
  <c r="T69" i="5"/>
  <c r="U69" i="5"/>
  <c r="R70" i="5"/>
  <c r="S70" i="5"/>
  <c r="T70" i="5"/>
  <c r="U70" i="5"/>
  <c r="R71" i="5"/>
  <c r="S71" i="5"/>
  <c r="T71" i="5"/>
  <c r="U71" i="5"/>
  <c r="R72" i="5"/>
  <c r="S72" i="5"/>
  <c r="T72" i="5"/>
  <c r="U72" i="5"/>
  <c r="R73" i="5"/>
  <c r="S73" i="5"/>
  <c r="T73" i="5"/>
  <c r="U73" i="5"/>
  <c r="R74" i="5"/>
  <c r="S74" i="5"/>
  <c r="T74" i="5"/>
  <c r="U74" i="5"/>
  <c r="R75" i="5"/>
  <c r="S75" i="5"/>
  <c r="T75" i="5"/>
  <c r="U75" i="5"/>
  <c r="R76" i="5"/>
  <c r="S76" i="5"/>
  <c r="T76" i="5"/>
  <c r="U76" i="5"/>
  <c r="R77" i="5"/>
  <c r="S77" i="5"/>
  <c r="T77" i="5"/>
  <c r="U77" i="5"/>
  <c r="R78" i="5"/>
  <c r="S78" i="5"/>
  <c r="T78" i="5"/>
  <c r="U78" i="5"/>
  <c r="R79" i="5"/>
  <c r="S79" i="5"/>
  <c r="T79" i="5"/>
  <c r="U79" i="5"/>
  <c r="R80" i="5"/>
  <c r="S80" i="5"/>
  <c r="T80" i="5"/>
  <c r="U80" i="5"/>
  <c r="R81" i="5"/>
  <c r="S81" i="5"/>
  <c r="T81" i="5"/>
  <c r="U81" i="5"/>
  <c r="R82" i="5"/>
  <c r="S82" i="5"/>
  <c r="T82" i="5"/>
  <c r="U82" i="5"/>
  <c r="R83" i="5"/>
  <c r="S83" i="5"/>
  <c r="T83" i="5"/>
  <c r="U83" i="5"/>
  <c r="R84" i="5"/>
  <c r="S84" i="5"/>
  <c r="T84" i="5"/>
  <c r="U84" i="5"/>
  <c r="R85" i="5"/>
  <c r="S85" i="5"/>
  <c r="T85" i="5"/>
  <c r="U85" i="5"/>
  <c r="R86" i="5"/>
  <c r="S86" i="5"/>
  <c r="T86" i="5"/>
  <c r="U86" i="5"/>
  <c r="R87" i="5"/>
  <c r="S87" i="5"/>
  <c r="T87" i="5"/>
  <c r="U87" i="5"/>
  <c r="R88" i="5"/>
  <c r="S88" i="5"/>
  <c r="T88" i="5"/>
  <c r="U88" i="5"/>
  <c r="R89" i="5"/>
  <c r="S89" i="5"/>
  <c r="T89" i="5"/>
  <c r="U89" i="5"/>
  <c r="R90" i="5"/>
  <c r="S90" i="5"/>
  <c r="T90" i="5"/>
  <c r="U90" i="5"/>
  <c r="R91" i="5"/>
  <c r="S91" i="5"/>
  <c r="T91" i="5"/>
  <c r="U91" i="5"/>
  <c r="R92" i="5"/>
  <c r="S92" i="5"/>
  <c r="T92" i="5"/>
  <c r="U92" i="5"/>
  <c r="R93" i="5"/>
  <c r="S93" i="5"/>
  <c r="T93" i="5"/>
  <c r="U93" i="5"/>
  <c r="R94" i="5"/>
  <c r="S94" i="5"/>
  <c r="T94" i="5"/>
  <c r="U94" i="5"/>
  <c r="R95" i="5"/>
  <c r="S95" i="5"/>
  <c r="T95" i="5"/>
  <c r="U95" i="5"/>
  <c r="R96" i="5"/>
  <c r="S96" i="5"/>
  <c r="T96" i="5"/>
  <c r="U96" i="5"/>
  <c r="R97" i="5"/>
  <c r="S97" i="5"/>
  <c r="T97" i="5"/>
  <c r="U97" i="5"/>
  <c r="R98" i="5"/>
  <c r="S98" i="5"/>
  <c r="T98" i="5"/>
  <c r="U98" i="5"/>
  <c r="R99" i="5"/>
  <c r="S99" i="5"/>
  <c r="T99" i="5"/>
  <c r="U99" i="5"/>
  <c r="R100" i="5"/>
  <c r="S100" i="5"/>
  <c r="T100" i="5"/>
  <c r="U100" i="5"/>
  <c r="R101" i="5"/>
  <c r="S101" i="5"/>
  <c r="T101" i="5"/>
  <c r="U101" i="5"/>
  <c r="R102" i="5"/>
  <c r="S102" i="5"/>
  <c r="T102" i="5"/>
  <c r="U102" i="5"/>
  <c r="R103" i="5"/>
  <c r="S103" i="5"/>
  <c r="T103" i="5"/>
  <c r="U103" i="5"/>
  <c r="R104" i="5"/>
  <c r="S104" i="5"/>
  <c r="T104" i="5"/>
  <c r="U104" i="5"/>
  <c r="R105" i="5"/>
  <c r="S105" i="5"/>
  <c r="T105" i="5"/>
  <c r="U105" i="5"/>
  <c r="R106" i="5"/>
  <c r="S106" i="5"/>
  <c r="T106" i="5"/>
  <c r="U106" i="5"/>
  <c r="R107" i="5"/>
  <c r="S107" i="5"/>
  <c r="T107" i="5"/>
  <c r="U107" i="5"/>
  <c r="R108" i="5"/>
  <c r="S108" i="5"/>
  <c r="T108" i="5"/>
  <c r="U108" i="5"/>
  <c r="R109" i="5"/>
  <c r="S109" i="5"/>
  <c r="T109" i="5"/>
  <c r="U109" i="5"/>
  <c r="R110" i="5"/>
  <c r="S110" i="5"/>
  <c r="T110" i="5"/>
  <c r="U110" i="5"/>
  <c r="R111" i="5"/>
  <c r="S111" i="5"/>
  <c r="T111" i="5"/>
  <c r="U111" i="5"/>
  <c r="R112" i="5"/>
  <c r="S112" i="5"/>
  <c r="T112" i="5"/>
  <c r="U112" i="5"/>
  <c r="R113" i="5"/>
  <c r="S113" i="5"/>
  <c r="T113" i="5"/>
  <c r="U113" i="5"/>
  <c r="R114" i="5"/>
  <c r="S114" i="5"/>
  <c r="T114" i="5"/>
  <c r="U114" i="5"/>
  <c r="R115" i="5"/>
  <c r="S115" i="5"/>
  <c r="T115" i="5"/>
  <c r="U115" i="5"/>
  <c r="R116" i="5"/>
  <c r="S116" i="5"/>
  <c r="T116" i="5"/>
  <c r="U116" i="5"/>
  <c r="R117" i="5"/>
  <c r="S117" i="5"/>
  <c r="T117" i="5"/>
  <c r="U117" i="5"/>
  <c r="R118" i="5"/>
  <c r="S118" i="5"/>
  <c r="T118" i="5"/>
  <c r="U118" i="5"/>
  <c r="R119" i="5"/>
  <c r="S119" i="5"/>
  <c r="T119" i="5"/>
  <c r="U119" i="5"/>
  <c r="R120" i="5"/>
  <c r="S120" i="5"/>
  <c r="T120" i="5"/>
  <c r="U120" i="5"/>
  <c r="R121" i="5"/>
  <c r="S121" i="5"/>
  <c r="T121" i="5"/>
  <c r="U121" i="5"/>
  <c r="R122" i="5"/>
  <c r="S122" i="5"/>
  <c r="T122" i="5"/>
  <c r="U122" i="5"/>
  <c r="R123" i="5"/>
  <c r="S123" i="5"/>
  <c r="T123" i="5"/>
  <c r="U123" i="5"/>
  <c r="R124" i="5"/>
  <c r="S124" i="5"/>
  <c r="T124" i="5"/>
  <c r="U124" i="5"/>
  <c r="R125" i="5"/>
  <c r="S125" i="5"/>
  <c r="T125" i="5"/>
  <c r="U125" i="5"/>
  <c r="R126" i="5"/>
  <c r="S126" i="5"/>
  <c r="T126" i="5"/>
  <c r="U126" i="5"/>
  <c r="R127" i="5"/>
  <c r="S127" i="5"/>
  <c r="T127" i="5"/>
  <c r="U127" i="5"/>
  <c r="R128" i="5"/>
  <c r="S128" i="5"/>
  <c r="T128" i="5"/>
  <c r="U128" i="5"/>
  <c r="R129" i="5"/>
  <c r="S129" i="5"/>
  <c r="T129" i="5"/>
  <c r="U129" i="5"/>
  <c r="R130" i="5"/>
  <c r="S130" i="5"/>
  <c r="T130" i="5"/>
  <c r="U130" i="5"/>
  <c r="R131" i="5"/>
  <c r="S131" i="5"/>
  <c r="T131" i="5"/>
  <c r="U131" i="5"/>
  <c r="R132" i="5"/>
  <c r="S132" i="5"/>
  <c r="T132" i="5"/>
  <c r="U132" i="5"/>
  <c r="R133" i="5"/>
  <c r="S133" i="5"/>
  <c r="T133" i="5"/>
  <c r="U133" i="5"/>
  <c r="R134" i="5"/>
  <c r="S134" i="5"/>
  <c r="T134" i="5"/>
  <c r="U134" i="5"/>
  <c r="R135" i="5"/>
  <c r="S135" i="5"/>
  <c r="T135" i="5"/>
  <c r="U135" i="5"/>
  <c r="R136" i="5"/>
  <c r="S136" i="5"/>
  <c r="T136" i="5"/>
  <c r="U136" i="5"/>
  <c r="R137" i="5"/>
  <c r="S137" i="5"/>
  <c r="T137" i="5"/>
  <c r="U137" i="5"/>
  <c r="R138" i="5"/>
  <c r="S138" i="5"/>
  <c r="T138" i="5"/>
  <c r="U138" i="5"/>
  <c r="R139" i="5"/>
  <c r="S139" i="5"/>
  <c r="T139" i="5"/>
  <c r="U139" i="5"/>
  <c r="R140" i="5"/>
  <c r="S140" i="5"/>
  <c r="T140" i="5"/>
  <c r="U140" i="5"/>
  <c r="R141" i="5"/>
  <c r="S141" i="5"/>
  <c r="T141" i="5"/>
  <c r="U141" i="5"/>
  <c r="R142" i="5"/>
  <c r="T142" i="5"/>
  <c r="U142" i="5"/>
  <c r="R143" i="5"/>
  <c r="T143" i="5"/>
  <c r="U143" i="5"/>
  <c r="R144" i="5"/>
  <c r="T144" i="5"/>
  <c r="U144" i="5"/>
  <c r="R145" i="5"/>
  <c r="T145" i="5"/>
  <c r="U145" i="5"/>
  <c r="R146" i="5"/>
  <c r="T146" i="5"/>
  <c r="U146" i="5"/>
  <c r="R147" i="5"/>
  <c r="T147" i="5"/>
  <c r="U147" i="5"/>
  <c r="R148" i="5"/>
  <c r="T148" i="5"/>
  <c r="U148" i="5"/>
  <c r="R149" i="5"/>
  <c r="T149" i="5"/>
  <c r="U149" i="5"/>
  <c r="R150" i="5"/>
  <c r="T150" i="5"/>
  <c r="U150" i="5"/>
  <c r="R151" i="5"/>
  <c r="T151" i="5"/>
  <c r="U151" i="5"/>
  <c r="R152" i="5"/>
  <c r="T152" i="5"/>
  <c r="U152" i="5"/>
  <c r="R153" i="5"/>
  <c r="T153" i="5"/>
  <c r="U153" i="5"/>
  <c r="R154" i="5"/>
  <c r="T154" i="5"/>
  <c r="U154" i="5"/>
  <c r="R155" i="5"/>
  <c r="T155" i="5"/>
  <c r="U155" i="5"/>
  <c r="R156" i="5"/>
  <c r="T156" i="5"/>
  <c r="U156" i="5"/>
  <c r="R157" i="5"/>
  <c r="T157" i="5"/>
  <c r="U157" i="5"/>
  <c r="R158" i="5"/>
  <c r="T158" i="5"/>
  <c r="U158" i="5"/>
  <c r="R159" i="5"/>
  <c r="T159" i="5"/>
  <c r="U159" i="5"/>
  <c r="R160" i="5"/>
  <c r="T160" i="5"/>
  <c r="U160" i="5"/>
  <c r="R161" i="5"/>
  <c r="T161" i="5"/>
  <c r="U161" i="5"/>
  <c r="R162" i="5"/>
  <c r="T162" i="5"/>
  <c r="U162" i="5"/>
  <c r="R163" i="5"/>
  <c r="T163" i="5"/>
  <c r="U163" i="5"/>
  <c r="R164" i="5"/>
  <c r="T164" i="5"/>
  <c r="U164" i="5"/>
  <c r="R165" i="5"/>
  <c r="T165" i="5"/>
  <c r="U165" i="5"/>
  <c r="R166" i="5"/>
  <c r="T166" i="5"/>
  <c r="U166" i="5"/>
  <c r="R167" i="5"/>
  <c r="T167" i="5"/>
  <c r="U167" i="5"/>
  <c r="R168" i="5"/>
  <c r="T168" i="5"/>
  <c r="U168" i="5"/>
  <c r="R169" i="5"/>
  <c r="T169" i="5"/>
  <c r="U169" i="5"/>
  <c r="R170" i="5"/>
  <c r="T170" i="5"/>
  <c r="U170" i="5"/>
  <c r="R171" i="5"/>
  <c r="T171" i="5"/>
  <c r="U171" i="5"/>
  <c r="R172" i="5"/>
  <c r="T172" i="5"/>
  <c r="U172" i="5"/>
  <c r="R173" i="5"/>
  <c r="T173" i="5"/>
  <c r="U173" i="5"/>
  <c r="R174" i="5"/>
  <c r="T174" i="5"/>
  <c r="U174" i="5"/>
  <c r="R175" i="5"/>
  <c r="T175" i="5"/>
  <c r="U175" i="5"/>
  <c r="U2" i="5"/>
  <c r="T2" i="5"/>
  <c r="S2" i="5"/>
  <c r="T135" i="4"/>
  <c r="T136" i="4"/>
  <c r="T137" i="4"/>
  <c r="T138" i="4"/>
  <c r="T139" i="4"/>
  <c r="T140" i="4"/>
  <c r="T141" i="4"/>
  <c r="T142" i="4"/>
  <c r="T143" i="4"/>
  <c r="T144" i="4"/>
  <c r="T145" i="4"/>
  <c r="T146" i="4"/>
  <c r="T147" i="4"/>
  <c r="T148" i="4"/>
  <c r="T149" i="4"/>
  <c r="T150" i="4"/>
  <c r="T151" i="4"/>
  <c r="T152" i="4"/>
  <c r="T153" i="4"/>
  <c r="T154" i="4"/>
  <c r="T155" i="4"/>
  <c r="T156" i="4"/>
  <c r="T157" i="4"/>
  <c r="T158" i="4"/>
  <c r="T159" i="4"/>
  <c r="T160" i="4"/>
  <c r="T161" i="4"/>
  <c r="T162" i="4"/>
  <c r="T163" i="4"/>
  <c r="T164" i="4"/>
  <c r="T165" i="4"/>
  <c r="T166" i="4"/>
  <c r="T167" i="4"/>
  <c r="T168" i="4"/>
  <c r="T169" i="4"/>
  <c r="T170" i="4"/>
  <c r="T171" i="4"/>
  <c r="T172" i="4"/>
  <c r="T173" i="4"/>
  <c r="T174" i="4"/>
  <c r="T175" i="4"/>
  <c r="T176" i="4"/>
  <c r="T134" i="4"/>
  <c r="R3" i="4"/>
  <c r="S3" i="4"/>
  <c r="T3" i="4"/>
  <c r="U3" i="4"/>
  <c r="R4" i="4"/>
  <c r="S4" i="4"/>
  <c r="T4" i="4"/>
  <c r="U4" i="4"/>
  <c r="R5" i="4"/>
  <c r="S5" i="4"/>
  <c r="T5" i="4"/>
  <c r="U5" i="4"/>
  <c r="R6" i="4"/>
  <c r="S6" i="4"/>
  <c r="T6" i="4"/>
  <c r="U6" i="4"/>
  <c r="R7" i="4"/>
  <c r="S7" i="4"/>
  <c r="T7" i="4"/>
  <c r="U7" i="4"/>
  <c r="R8" i="4"/>
  <c r="S8" i="4"/>
  <c r="T8" i="4"/>
  <c r="U8" i="4"/>
  <c r="R9" i="4"/>
  <c r="S9" i="4"/>
  <c r="T9" i="4"/>
  <c r="U9" i="4"/>
  <c r="R10" i="4"/>
  <c r="S10" i="4"/>
  <c r="T10" i="4"/>
  <c r="U10" i="4"/>
  <c r="R11" i="4"/>
  <c r="S11" i="4"/>
  <c r="T11" i="4"/>
  <c r="U11" i="4"/>
  <c r="R12" i="4"/>
  <c r="S12" i="4"/>
  <c r="T12" i="4"/>
  <c r="U12" i="4"/>
  <c r="R13" i="4"/>
  <c r="S13" i="4"/>
  <c r="T13" i="4"/>
  <c r="U13" i="4"/>
  <c r="R14" i="4"/>
  <c r="S14" i="4"/>
  <c r="T14" i="4"/>
  <c r="U14" i="4"/>
  <c r="R15" i="4"/>
  <c r="S15" i="4"/>
  <c r="T15" i="4"/>
  <c r="U15" i="4"/>
  <c r="R16" i="4"/>
  <c r="S16" i="4"/>
  <c r="T16" i="4"/>
  <c r="U16" i="4"/>
  <c r="R17" i="4"/>
  <c r="S17" i="4"/>
  <c r="T17" i="4"/>
  <c r="U17" i="4"/>
  <c r="R18" i="4"/>
  <c r="S18" i="4"/>
  <c r="T18" i="4"/>
  <c r="U18" i="4"/>
  <c r="R19" i="4"/>
  <c r="S19" i="4"/>
  <c r="T19" i="4"/>
  <c r="U19" i="4"/>
  <c r="R20" i="4"/>
  <c r="S20" i="4"/>
  <c r="T20" i="4"/>
  <c r="U20" i="4"/>
  <c r="R21" i="4"/>
  <c r="S21" i="4"/>
  <c r="T21" i="4"/>
  <c r="U21" i="4"/>
  <c r="R22" i="4"/>
  <c r="S22" i="4"/>
  <c r="T22" i="4"/>
  <c r="U22" i="4"/>
  <c r="R23" i="4"/>
  <c r="S23" i="4"/>
  <c r="T23" i="4"/>
  <c r="U23" i="4"/>
  <c r="R24" i="4"/>
  <c r="S24" i="4"/>
  <c r="T24" i="4"/>
  <c r="U24" i="4"/>
  <c r="R25" i="4"/>
  <c r="S25" i="4"/>
  <c r="T25" i="4"/>
  <c r="U25" i="4"/>
  <c r="R26" i="4"/>
  <c r="S26" i="4"/>
  <c r="T26" i="4"/>
  <c r="U26" i="4"/>
  <c r="R27" i="4"/>
  <c r="S27" i="4"/>
  <c r="T27" i="4"/>
  <c r="U27" i="4"/>
  <c r="R28" i="4"/>
  <c r="S28" i="4"/>
  <c r="T28" i="4"/>
  <c r="U28" i="4"/>
  <c r="R29" i="4"/>
  <c r="S29" i="4"/>
  <c r="T29" i="4"/>
  <c r="U29" i="4"/>
  <c r="R30" i="4"/>
  <c r="S30" i="4"/>
  <c r="T30" i="4"/>
  <c r="U30" i="4"/>
  <c r="R31" i="4"/>
  <c r="S31" i="4"/>
  <c r="T31" i="4"/>
  <c r="U31" i="4"/>
  <c r="R32" i="4"/>
  <c r="S32" i="4"/>
  <c r="T32" i="4"/>
  <c r="U32" i="4"/>
  <c r="R33" i="4"/>
  <c r="S33" i="4"/>
  <c r="T33" i="4"/>
  <c r="U33" i="4"/>
  <c r="R34" i="4"/>
  <c r="S34" i="4"/>
  <c r="T34" i="4"/>
  <c r="U34" i="4"/>
  <c r="R35" i="4"/>
  <c r="S35" i="4"/>
  <c r="T35" i="4"/>
  <c r="U35" i="4"/>
  <c r="R36" i="4"/>
  <c r="S36" i="4"/>
  <c r="T36" i="4"/>
  <c r="U36" i="4"/>
  <c r="R37" i="4"/>
  <c r="S37" i="4"/>
  <c r="T37" i="4"/>
  <c r="U37" i="4"/>
  <c r="R38" i="4"/>
  <c r="S38" i="4"/>
  <c r="T38" i="4"/>
  <c r="U38" i="4"/>
  <c r="R39" i="4"/>
  <c r="S39" i="4"/>
  <c r="T39" i="4"/>
  <c r="U39" i="4"/>
  <c r="R40" i="4"/>
  <c r="S40" i="4"/>
  <c r="T40" i="4"/>
  <c r="U40" i="4"/>
  <c r="R41" i="4"/>
  <c r="S41" i="4"/>
  <c r="T41" i="4"/>
  <c r="U41" i="4"/>
  <c r="R42" i="4"/>
  <c r="S42" i="4"/>
  <c r="T42" i="4"/>
  <c r="U42" i="4"/>
  <c r="R43" i="4"/>
  <c r="S43" i="4"/>
  <c r="T43" i="4"/>
  <c r="U43" i="4"/>
  <c r="R44" i="4"/>
  <c r="S44" i="4"/>
  <c r="T44" i="4"/>
  <c r="U44" i="4"/>
  <c r="R45" i="4"/>
  <c r="S45" i="4"/>
  <c r="T45" i="4"/>
  <c r="U45" i="4"/>
  <c r="R46" i="4"/>
  <c r="S46" i="4"/>
  <c r="T46" i="4"/>
  <c r="U46" i="4"/>
  <c r="R47" i="4"/>
  <c r="S47" i="4"/>
  <c r="T47" i="4"/>
  <c r="U47" i="4"/>
  <c r="R48" i="4"/>
  <c r="S48" i="4"/>
  <c r="T48" i="4"/>
  <c r="U48" i="4"/>
  <c r="R49" i="4"/>
  <c r="S49" i="4"/>
  <c r="T49" i="4"/>
  <c r="U49" i="4"/>
  <c r="R50" i="4"/>
  <c r="S50" i="4"/>
  <c r="T50" i="4"/>
  <c r="U50" i="4"/>
  <c r="R51" i="4"/>
  <c r="S51" i="4"/>
  <c r="T51" i="4"/>
  <c r="U51" i="4"/>
  <c r="R52" i="4"/>
  <c r="S52" i="4"/>
  <c r="T52" i="4"/>
  <c r="U52" i="4"/>
  <c r="R53" i="4"/>
  <c r="S53" i="4"/>
  <c r="T53" i="4"/>
  <c r="U53" i="4"/>
  <c r="R54" i="4"/>
  <c r="S54" i="4"/>
  <c r="T54" i="4"/>
  <c r="U54" i="4"/>
  <c r="R55" i="4"/>
  <c r="S55" i="4"/>
  <c r="T55" i="4"/>
  <c r="U55" i="4"/>
  <c r="R56" i="4"/>
  <c r="S56" i="4"/>
  <c r="T56" i="4"/>
  <c r="U56" i="4"/>
  <c r="R57" i="4"/>
  <c r="S57" i="4"/>
  <c r="T57" i="4"/>
  <c r="U57" i="4"/>
  <c r="R58" i="4"/>
  <c r="S58" i="4"/>
  <c r="T58" i="4"/>
  <c r="U58" i="4"/>
  <c r="R59" i="4"/>
  <c r="S59" i="4"/>
  <c r="T59" i="4"/>
  <c r="U59" i="4"/>
  <c r="R60" i="4"/>
  <c r="S60" i="4"/>
  <c r="T60" i="4"/>
  <c r="U60" i="4"/>
  <c r="R61" i="4"/>
  <c r="S61" i="4"/>
  <c r="T61" i="4"/>
  <c r="U61" i="4"/>
  <c r="R62" i="4"/>
  <c r="S62" i="4"/>
  <c r="T62" i="4"/>
  <c r="U62" i="4"/>
  <c r="R63" i="4"/>
  <c r="S63" i="4"/>
  <c r="T63" i="4"/>
  <c r="U63" i="4"/>
  <c r="R64" i="4"/>
  <c r="S64" i="4"/>
  <c r="T64" i="4"/>
  <c r="U64" i="4"/>
  <c r="R65" i="4"/>
  <c r="S65" i="4"/>
  <c r="T65" i="4"/>
  <c r="U65" i="4"/>
  <c r="R66" i="4"/>
  <c r="S66" i="4"/>
  <c r="T66" i="4"/>
  <c r="U66" i="4"/>
  <c r="R67" i="4"/>
  <c r="S67" i="4"/>
  <c r="T67" i="4"/>
  <c r="U67" i="4"/>
  <c r="R68" i="4"/>
  <c r="S68" i="4"/>
  <c r="T68" i="4"/>
  <c r="U68" i="4"/>
  <c r="R69" i="4"/>
  <c r="S69" i="4"/>
  <c r="T69" i="4"/>
  <c r="U69" i="4"/>
  <c r="R70" i="4"/>
  <c r="S70" i="4"/>
  <c r="T70" i="4"/>
  <c r="U70" i="4"/>
  <c r="R71" i="4"/>
  <c r="S71" i="4"/>
  <c r="T71" i="4"/>
  <c r="U71" i="4"/>
  <c r="R72" i="4"/>
  <c r="S72" i="4"/>
  <c r="T72" i="4"/>
  <c r="U72" i="4"/>
  <c r="R73" i="4"/>
  <c r="S73" i="4"/>
  <c r="T73" i="4"/>
  <c r="U73" i="4"/>
  <c r="R74" i="4"/>
  <c r="S74" i="4"/>
  <c r="T74" i="4"/>
  <c r="U74" i="4"/>
  <c r="R75" i="4"/>
  <c r="S75" i="4"/>
  <c r="T75" i="4"/>
  <c r="U75" i="4"/>
  <c r="R76" i="4"/>
  <c r="S76" i="4"/>
  <c r="T76" i="4"/>
  <c r="U76" i="4"/>
  <c r="R77" i="4"/>
  <c r="S77" i="4"/>
  <c r="T77" i="4"/>
  <c r="U77" i="4"/>
  <c r="R78" i="4"/>
  <c r="S78" i="4"/>
  <c r="T78" i="4"/>
  <c r="U78" i="4"/>
  <c r="R79" i="4"/>
  <c r="S79" i="4"/>
  <c r="T79" i="4"/>
  <c r="U79" i="4"/>
  <c r="R80" i="4"/>
  <c r="S80" i="4"/>
  <c r="T80" i="4"/>
  <c r="U80" i="4"/>
  <c r="R81" i="4"/>
  <c r="S81" i="4"/>
  <c r="T81" i="4"/>
  <c r="U81" i="4"/>
  <c r="R82" i="4"/>
  <c r="S82" i="4"/>
  <c r="T82" i="4"/>
  <c r="U82" i="4"/>
  <c r="R83" i="4"/>
  <c r="S83" i="4"/>
  <c r="T83" i="4"/>
  <c r="U83" i="4"/>
  <c r="R84" i="4"/>
  <c r="S84" i="4"/>
  <c r="T84" i="4"/>
  <c r="U84" i="4"/>
  <c r="R85" i="4"/>
  <c r="S85" i="4"/>
  <c r="T85" i="4"/>
  <c r="U85" i="4"/>
  <c r="R86" i="4"/>
  <c r="S86" i="4"/>
  <c r="T86" i="4"/>
  <c r="U86" i="4"/>
  <c r="R87" i="4"/>
  <c r="S87" i="4"/>
  <c r="T87" i="4"/>
  <c r="U87" i="4"/>
  <c r="R88" i="4"/>
  <c r="S88" i="4"/>
  <c r="T88" i="4"/>
  <c r="U88" i="4"/>
  <c r="R89" i="4"/>
  <c r="S89" i="4"/>
  <c r="T89" i="4"/>
  <c r="U89" i="4"/>
  <c r="R90" i="4"/>
  <c r="S90" i="4"/>
  <c r="T90" i="4"/>
  <c r="U90" i="4"/>
  <c r="R91" i="4"/>
  <c r="S91" i="4"/>
  <c r="T91" i="4"/>
  <c r="U91" i="4"/>
  <c r="R92" i="4"/>
  <c r="S92" i="4"/>
  <c r="T92" i="4"/>
  <c r="U92" i="4"/>
  <c r="R93" i="4"/>
  <c r="S93" i="4"/>
  <c r="T93" i="4"/>
  <c r="U93" i="4"/>
  <c r="R94" i="4"/>
  <c r="S94" i="4"/>
  <c r="T94" i="4"/>
  <c r="U94" i="4"/>
  <c r="R95" i="4"/>
  <c r="S95" i="4"/>
  <c r="T95" i="4"/>
  <c r="U95" i="4"/>
  <c r="R96" i="4"/>
  <c r="S96" i="4"/>
  <c r="T96" i="4"/>
  <c r="U96" i="4"/>
  <c r="R97" i="4"/>
  <c r="S97" i="4"/>
  <c r="T97" i="4"/>
  <c r="U97" i="4"/>
  <c r="R98" i="4"/>
  <c r="S98" i="4"/>
  <c r="T98" i="4"/>
  <c r="U98" i="4"/>
  <c r="R99" i="4"/>
  <c r="S99" i="4"/>
  <c r="T99" i="4"/>
  <c r="U99" i="4"/>
  <c r="R100" i="4"/>
  <c r="S100" i="4"/>
  <c r="T100" i="4"/>
  <c r="U100" i="4"/>
  <c r="R101" i="4"/>
  <c r="S101" i="4"/>
  <c r="T101" i="4"/>
  <c r="U101" i="4"/>
  <c r="R102" i="4"/>
  <c r="S102" i="4"/>
  <c r="T102" i="4"/>
  <c r="U102" i="4"/>
  <c r="R103" i="4"/>
  <c r="S103" i="4"/>
  <c r="T103" i="4"/>
  <c r="U103" i="4"/>
  <c r="R104" i="4"/>
  <c r="S104" i="4"/>
  <c r="T104" i="4"/>
  <c r="U104" i="4"/>
  <c r="R105" i="4"/>
  <c r="S105" i="4"/>
  <c r="T105" i="4"/>
  <c r="U105" i="4"/>
  <c r="R106" i="4"/>
  <c r="S106" i="4"/>
  <c r="T106" i="4"/>
  <c r="U106" i="4"/>
  <c r="R107" i="4"/>
  <c r="S107" i="4"/>
  <c r="T107" i="4"/>
  <c r="U107" i="4"/>
  <c r="R108" i="4"/>
  <c r="S108" i="4"/>
  <c r="T108" i="4"/>
  <c r="U108" i="4"/>
  <c r="R109" i="4"/>
  <c r="S109" i="4"/>
  <c r="T109" i="4"/>
  <c r="U109" i="4"/>
  <c r="R110" i="4"/>
  <c r="S110" i="4"/>
  <c r="T110" i="4"/>
  <c r="U110" i="4"/>
  <c r="R111" i="4"/>
  <c r="S111" i="4"/>
  <c r="T111" i="4"/>
  <c r="U111" i="4"/>
  <c r="R112" i="4"/>
  <c r="S112" i="4"/>
  <c r="T112" i="4"/>
  <c r="U112" i="4"/>
  <c r="R113" i="4"/>
  <c r="S113" i="4"/>
  <c r="T113" i="4"/>
  <c r="U113" i="4"/>
  <c r="R114" i="4"/>
  <c r="S114" i="4"/>
  <c r="T114" i="4"/>
  <c r="U114" i="4"/>
  <c r="R115" i="4"/>
  <c r="S115" i="4"/>
  <c r="T115" i="4"/>
  <c r="U115" i="4"/>
  <c r="R116" i="4"/>
  <c r="S116" i="4"/>
  <c r="T116" i="4"/>
  <c r="U116" i="4"/>
  <c r="R117" i="4"/>
  <c r="S117" i="4"/>
  <c r="T117" i="4"/>
  <c r="U117" i="4"/>
  <c r="R118" i="4"/>
  <c r="S118" i="4"/>
  <c r="T118" i="4"/>
  <c r="U118" i="4"/>
  <c r="R119" i="4"/>
  <c r="S119" i="4"/>
  <c r="T119" i="4"/>
  <c r="U119" i="4"/>
  <c r="R120" i="4"/>
  <c r="S120" i="4"/>
  <c r="T120" i="4"/>
  <c r="U120" i="4"/>
  <c r="R121" i="4"/>
  <c r="S121" i="4"/>
  <c r="T121" i="4"/>
  <c r="U121" i="4"/>
  <c r="R122" i="4"/>
  <c r="S122" i="4"/>
  <c r="T122" i="4"/>
  <c r="U122" i="4"/>
  <c r="R123" i="4"/>
  <c r="S123" i="4"/>
  <c r="T123" i="4"/>
  <c r="U123" i="4"/>
  <c r="R124" i="4"/>
  <c r="S124" i="4"/>
  <c r="T124" i="4"/>
  <c r="U124" i="4"/>
  <c r="R125" i="4"/>
  <c r="S125" i="4"/>
  <c r="T125" i="4"/>
  <c r="U125" i="4"/>
  <c r="R126" i="4"/>
  <c r="S126" i="4"/>
  <c r="T126" i="4"/>
  <c r="U126" i="4"/>
  <c r="R127" i="4"/>
  <c r="S127" i="4"/>
  <c r="T127" i="4"/>
  <c r="U127" i="4"/>
  <c r="R128" i="4"/>
  <c r="S128" i="4"/>
  <c r="T128" i="4"/>
  <c r="U128" i="4"/>
  <c r="R129" i="4"/>
  <c r="S129" i="4"/>
  <c r="T129" i="4"/>
  <c r="U129" i="4"/>
  <c r="R130" i="4"/>
  <c r="S130" i="4"/>
  <c r="T130" i="4"/>
  <c r="U130" i="4"/>
  <c r="R131" i="4"/>
  <c r="S131" i="4"/>
  <c r="T131" i="4"/>
  <c r="U131" i="4"/>
  <c r="R132" i="4"/>
  <c r="S132" i="4"/>
  <c r="T132" i="4"/>
  <c r="U132" i="4"/>
  <c r="R133" i="4"/>
  <c r="S133" i="4"/>
  <c r="T133" i="4"/>
  <c r="U133" i="4"/>
  <c r="R134" i="4"/>
  <c r="S134" i="4"/>
  <c r="U134" i="4"/>
  <c r="R135" i="4"/>
  <c r="S135" i="4"/>
  <c r="U135" i="4"/>
  <c r="R136" i="4"/>
  <c r="S136" i="4"/>
  <c r="U136" i="4"/>
  <c r="R137" i="4"/>
  <c r="S137" i="4"/>
  <c r="U137" i="4"/>
  <c r="R138" i="4"/>
  <c r="S138" i="4"/>
  <c r="U138" i="4"/>
  <c r="R139" i="4"/>
  <c r="S139" i="4"/>
  <c r="U139" i="4"/>
  <c r="R140" i="4"/>
  <c r="S140" i="4"/>
  <c r="U140" i="4"/>
  <c r="R141" i="4"/>
  <c r="S141" i="4"/>
  <c r="U141" i="4"/>
  <c r="R142" i="4"/>
  <c r="S142" i="4"/>
  <c r="U142" i="4"/>
  <c r="R143" i="4"/>
  <c r="S143" i="4"/>
  <c r="U143" i="4"/>
  <c r="R144" i="4"/>
  <c r="S144" i="4"/>
  <c r="U144" i="4"/>
  <c r="R145" i="4"/>
  <c r="S145" i="4"/>
  <c r="U145" i="4"/>
  <c r="R146" i="4"/>
  <c r="S146" i="4"/>
  <c r="U146" i="4"/>
  <c r="R147" i="4"/>
  <c r="S147" i="4"/>
  <c r="U147" i="4"/>
  <c r="R148" i="4"/>
  <c r="S148" i="4"/>
  <c r="U148" i="4"/>
  <c r="R149" i="4"/>
  <c r="S149" i="4"/>
  <c r="U149" i="4"/>
  <c r="R150" i="4"/>
  <c r="S150" i="4"/>
  <c r="U150" i="4"/>
  <c r="R151" i="4"/>
  <c r="S151" i="4"/>
  <c r="U151" i="4"/>
  <c r="R152" i="4"/>
  <c r="S152" i="4"/>
  <c r="U152" i="4"/>
  <c r="R153" i="4"/>
  <c r="S153" i="4"/>
  <c r="U153" i="4"/>
  <c r="R154" i="4"/>
  <c r="S154" i="4"/>
  <c r="U154" i="4"/>
  <c r="R155" i="4"/>
  <c r="S155" i="4"/>
  <c r="U155" i="4"/>
  <c r="R156" i="4"/>
  <c r="S156" i="4"/>
  <c r="U156" i="4"/>
  <c r="R157" i="4"/>
  <c r="S157" i="4"/>
  <c r="U157" i="4"/>
  <c r="R158" i="4"/>
  <c r="S158" i="4"/>
  <c r="U158" i="4"/>
  <c r="R159" i="4"/>
  <c r="S159" i="4"/>
  <c r="U159" i="4"/>
  <c r="R160" i="4"/>
  <c r="S160" i="4"/>
  <c r="U160" i="4"/>
  <c r="R161" i="4"/>
  <c r="S161" i="4"/>
  <c r="U161" i="4"/>
  <c r="R162" i="4"/>
  <c r="S162" i="4"/>
  <c r="U162" i="4"/>
  <c r="R163" i="4"/>
  <c r="S163" i="4"/>
  <c r="U163" i="4"/>
  <c r="R164" i="4"/>
  <c r="S164" i="4"/>
  <c r="U164" i="4"/>
  <c r="R165" i="4"/>
  <c r="S165" i="4"/>
  <c r="U165" i="4"/>
  <c r="R166" i="4"/>
  <c r="S166" i="4"/>
  <c r="U166" i="4"/>
  <c r="R167" i="4"/>
  <c r="S167" i="4"/>
  <c r="U167" i="4"/>
  <c r="R168" i="4"/>
  <c r="S168" i="4"/>
  <c r="U168" i="4"/>
  <c r="R169" i="4"/>
  <c r="S169" i="4"/>
  <c r="U169" i="4"/>
  <c r="R170" i="4"/>
  <c r="S170" i="4"/>
  <c r="U170" i="4"/>
  <c r="R171" i="4"/>
  <c r="S171" i="4"/>
  <c r="U171" i="4"/>
  <c r="R172" i="4"/>
  <c r="S172" i="4"/>
  <c r="U172" i="4"/>
  <c r="R173" i="4"/>
  <c r="S173" i="4"/>
  <c r="U173" i="4"/>
  <c r="R174" i="4"/>
  <c r="S174" i="4"/>
  <c r="U174" i="4"/>
  <c r="R175" i="4"/>
  <c r="S175" i="4"/>
  <c r="U175" i="4"/>
  <c r="R176" i="4"/>
  <c r="S176" i="4"/>
  <c r="U176" i="4"/>
  <c r="U2" i="4"/>
  <c r="T2" i="4"/>
  <c r="S2" i="4"/>
  <c r="J34" i="3"/>
  <c r="K34" i="3"/>
  <c r="L34" i="3"/>
  <c r="M34" i="3"/>
  <c r="J35" i="3"/>
  <c r="K35" i="3"/>
  <c r="L35" i="3"/>
  <c r="M35" i="3"/>
  <c r="J36" i="3"/>
  <c r="K36" i="3"/>
  <c r="L36" i="3"/>
  <c r="M36" i="3"/>
  <c r="J37" i="3"/>
  <c r="K37" i="3"/>
  <c r="L37" i="3"/>
  <c r="M37" i="3"/>
  <c r="J38" i="3"/>
  <c r="K38" i="3"/>
  <c r="L38" i="3"/>
  <c r="M38" i="3"/>
  <c r="J39" i="3"/>
  <c r="K39" i="3"/>
  <c r="L39" i="3"/>
  <c r="M39" i="3"/>
  <c r="J16" i="3"/>
  <c r="K16" i="3"/>
  <c r="L16" i="3"/>
  <c r="M16" i="3"/>
  <c r="J17" i="3"/>
  <c r="K17" i="3"/>
  <c r="L17" i="3"/>
  <c r="M17" i="3"/>
  <c r="J18" i="3"/>
  <c r="K18" i="3"/>
  <c r="L18" i="3"/>
  <c r="M18" i="3"/>
  <c r="J19" i="3"/>
  <c r="K19" i="3"/>
  <c r="L19" i="3"/>
  <c r="M19" i="3"/>
  <c r="J20" i="3"/>
  <c r="K20" i="3"/>
  <c r="L20" i="3"/>
  <c r="M20" i="3"/>
  <c r="J21" i="3"/>
  <c r="K21" i="3"/>
  <c r="L21" i="3"/>
  <c r="M21" i="3"/>
  <c r="J22" i="3"/>
  <c r="K22" i="3"/>
  <c r="L22" i="3"/>
  <c r="M22" i="3"/>
  <c r="J23" i="3"/>
  <c r="K23" i="3"/>
  <c r="L23" i="3"/>
  <c r="M23" i="3"/>
  <c r="J24" i="3"/>
  <c r="K24" i="3"/>
  <c r="L24" i="3"/>
  <c r="M24" i="3"/>
  <c r="J25" i="3"/>
  <c r="K25" i="3"/>
  <c r="L25" i="3"/>
  <c r="M25" i="3"/>
  <c r="J26" i="3"/>
  <c r="K26" i="3"/>
  <c r="L26" i="3"/>
  <c r="M26" i="3"/>
  <c r="J27" i="3"/>
  <c r="K27" i="3"/>
  <c r="L27" i="3"/>
  <c r="M27" i="3"/>
  <c r="J28" i="3"/>
  <c r="K28" i="3"/>
  <c r="L28" i="3"/>
  <c r="M28" i="3"/>
  <c r="J29" i="3"/>
  <c r="K29" i="3"/>
  <c r="L29" i="3"/>
  <c r="M29" i="3"/>
  <c r="J30" i="3"/>
  <c r="K30" i="3"/>
  <c r="L30" i="3"/>
  <c r="M30" i="3"/>
  <c r="J31" i="3"/>
  <c r="K31" i="3"/>
  <c r="L31" i="3"/>
  <c r="M31" i="3"/>
  <c r="J32" i="3"/>
  <c r="K32" i="3"/>
  <c r="L32" i="3"/>
  <c r="M32" i="3"/>
  <c r="J33" i="3"/>
  <c r="K33" i="3"/>
  <c r="L33" i="3"/>
  <c r="M33" i="3"/>
  <c r="J13" i="3"/>
  <c r="K13" i="3"/>
  <c r="L13" i="3"/>
  <c r="M13" i="3"/>
  <c r="J14" i="3"/>
  <c r="K14" i="3"/>
  <c r="L14" i="3"/>
  <c r="M14" i="3"/>
  <c r="J15" i="3"/>
  <c r="K15" i="3"/>
  <c r="L15" i="3"/>
  <c r="M15" i="3"/>
  <c r="J3" i="3"/>
  <c r="K3" i="3"/>
  <c r="L3" i="3"/>
  <c r="M3" i="3"/>
  <c r="J4" i="3"/>
  <c r="K4" i="3"/>
  <c r="L4" i="3"/>
  <c r="M4" i="3"/>
  <c r="J5" i="3"/>
  <c r="K5" i="3"/>
  <c r="L5" i="3"/>
  <c r="M5" i="3"/>
  <c r="J6" i="3"/>
  <c r="K6" i="3"/>
  <c r="L6" i="3"/>
  <c r="M6" i="3"/>
  <c r="J7" i="3"/>
  <c r="K7" i="3"/>
  <c r="L7" i="3"/>
  <c r="M7" i="3"/>
  <c r="J8" i="3"/>
  <c r="K8" i="3"/>
  <c r="L8" i="3"/>
  <c r="M8" i="3"/>
  <c r="J9" i="3"/>
  <c r="K9" i="3"/>
  <c r="L9" i="3"/>
  <c r="M9" i="3"/>
  <c r="J10" i="3"/>
  <c r="K10" i="3"/>
  <c r="L10" i="3"/>
  <c r="M10" i="3"/>
  <c r="J11" i="3"/>
  <c r="K11" i="3"/>
  <c r="L11" i="3"/>
  <c r="M11" i="3"/>
  <c r="J12" i="3"/>
  <c r="K12" i="3"/>
  <c r="L12" i="3"/>
  <c r="M12" i="3"/>
  <c r="M2" i="3"/>
  <c r="L2" i="3"/>
  <c r="K2" i="3"/>
  <c r="J2" i="3"/>
  <c r="J2" i="9"/>
  <c r="J2" i="8"/>
  <c r="R2" i="5"/>
  <c r="R2" i="4"/>
  <c r="C104" i="9" l="1"/>
  <c r="C105" i="9"/>
  <c r="C106" i="9"/>
  <c r="C107" i="9"/>
  <c r="C108" i="9"/>
  <c r="C109" i="9"/>
  <c r="C110" i="9"/>
  <c r="C111" i="9"/>
  <c r="C112" i="9"/>
  <c r="C113" i="9"/>
  <c r="C114" i="9"/>
  <c r="C115" i="9"/>
  <c r="C116" i="9"/>
  <c r="C117" i="9"/>
  <c r="C103" i="9"/>
  <c r="C3" i="9"/>
  <c r="C4" i="9"/>
  <c r="C5" i="9"/>
  <c r="C6" i="9"/>
  <c r="C7" i="9"/>
  <c r="C8" i="9"/>
  <c r="C9" i="9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31" i="9"/>
  <c r="C32" i="9"/>
  <c r="C33" i="9"/>
  <c r="C34" i="9"/>
  <c r="C35" i="9"/>
  <c r="C36" i="9"/>
  <c r="C37" i="9"/>
  <c r="C38" i="9"/>
  <c r="C39" i="9"/>
  <c r="C40" i="9"/>
  <c r="C41" i="9"/>
  <c r="C42" i="9"/>
  <c r="C43" i="9"/>
  <c r="C44" i="9"/>
  <c r="C45" i="9"/>
  <c r="C46" i="9"/>
  <c r="C47" i="9"/>
  <c r="C48" i="9"/>
  <c r="C49" i="9"/>
  <c r="C50" i="9"/>
  <c r="C51" i="9"/>
  <c r="C52" i="9"/>
  <c r="C53" i="9"/>
  <c r="C54" i="9"/>
  <c r="C55" i="9"/>
  <c r="C56" i="9"/>
  <c r="C57" i="9"/>
  <c r="C58" i="9"/>
  <c r="C59" i="9"/>
  <c r="C60" i="9"/>
  <c r="C61" i="9"/>
  <c r="C62" i="9"/>
  <c r="C63" i="9"/>
  <c r="C64" i="9"/>
  <c r="C65" i="9"/>
  <c r="C66" i="9"/>
  <c r="C67" i="9"/>
  <c r="C68" i="9"/>
  <c r="C69" i="9"/>
  <c r="C70" i="9"/>
  <c r="C71" i="9"/>
  <c r="C72" i="9"/>
  <c r="C73" i="9"/>
  <c r="C74" i="9"/>
  <c r="C75" i="9"/>
  <c r="C76" i="9"/>
  <c r="C77" i="9"/>
  <c r="C78" i="9"/>
  <c r="C79" i="9"/>
  <c r="C80" i="9"/>
  <c r="C81" i="9"/>
  <c r="C82" i="9"/>
  <c r="C83" i="9"/>
  <c r="C84" i="9"/>
  <c r="C85" i="9"/>
  <c r="C86" i="9"/>
  <c r="C87" i="9"/>
  <c r="C88" i="9"/>
  <c r="C89" i="9"/>
  <c r="C90" i="9"/>
  <c r="C91" i="9"/>
  <c r="C92" i="9"/>
  <c r="C93" i="9"/>
  <c r="C94" i="9"/>
  <c r="C95" i="9"/>
  <c r="C96" i="9"/>
  <c r="C97" i="9"/>
  <c r="C98" i="9"/>
  <c r="C99" i="9"/>
  <c r="C100" i="9"/>
  <c r="C101" i="9"/>
  <c r="C102" i="9"/>
  <c r="C2" i="9"/>
  <c r="C175" i="5" l="1"/>
  <c r="C174" i="5" l="1"/>
  <c r="C173" i="5"/>
  <c r="C172" i="5" l="1"/>
  <c r="C171" i="5"/>
  <c r="C170" i="5"/>
  <c r="C169" i="5"/>
  <c r="C168" i="5"/>
  <c r="C167" i="5"/>
  <c r="C166" i="5"/>
  <c r="C165" i="5"/>
  <c r="C164" i="5" l="1"/>
  <c r="C163" i="5"/>
  <c r="C162" i="5"/>
  <c r="C161" i="5"/>
  <c r="C160" i="5"/>
  <c r="C159" i="5"/>
  <c r="C158" i="5"/>
  <c r="C157" i="5"/>
  <c r="C156" i="5" l="1"/>
  <c r="C155" i="5"/>
  <c r="C154" i="5"/>
  <c r="C153" i="5"/>
  <c r="C152" i="5"/>
  <c r="C151" i="5"/>
  <c r="C150" i="5"/>
  <c r="C149" i="5"/>
  <c r="C148" i="5"/>
  <c r="C147" i="5"/>
  <c r="C146" i="5"/>
  <c r="C145" i="5"/>
  <c r="C144" i="5"/>
  <c r="C143" i="5" l="1"/>
  <c r="C142" i="5"/>
  <c r="C141" i="5"/>
  <c r="C140" i="5"/>
  <c r="C139" i="5"/>
  <c r="C138" i="5"/>
  <c r="C137" i="5"/>
  <c r="C136" i="5"/>
  <c r="C135" i="5"/>
  <c r="C134" i="5"/>
  <c r="C133" i="5"/>
  <c r="C132" i="5" l="1"/>
  <c r="F106" i="5" l="1"/>
  <c r="F107" i="5"/>
  <c r="F108" i="5"/>
  <c r="F109" i="5"/>
  <c r="F110" i="5"/>
  <c r="F111" i="5"/>
  <c r="F112" i="5"/>
  <c r="F113" i="5"/>
  <c r="F114" i="5"/>
  <c r="F115" i="5"/>
  <c r="F116" i="5"/>
  <c r="F117" i="5"/>
  <c r="F118" i="5"/>
  <c r="F119" i="5"/>
  <c r="F120" i="5"/>
  <c r="F121" i="5"/>
  <c r="F122" i="5"/>
  <c r="F123" i="5"/>
  <c r="F124" i="5"/>
  <c r="F125" i="5"/>
  <c r="F126" i="5"/>
  <c r="F127" i="5"/>
  <c r="F128" i="5"/>
  <c r="F129" i="5"/>
  <c r="F130" i="5"/>
  <c r="F131" i="5"/>
  <c r="E131" i="5"/>
  <c r="E130" i="5"/>
  <c r="E129" i="5"/>
  <c r="E128" i="5"/>
  <c r="E127" i="5"/>
  <c r="E126" i="5"/>
  <c r="E125" i="5"/>
  <c r="E124" i="5"/>
  <c r="E123" i="5"/>
  <c r="E122" i="5"/>
  <c r="E121" i="5"/>
  <c r="E120" i="5"/>
  <c r="E119" i="5"/>
  <c r="E118" i="5"/>
  <c r="E117" i="5"/>
  <c r="E116" i="5"/>
  <c r="E115" i="5"/>
  <c r="E114" i="5"/>
  <c r="E113" i="5"/>
  <c r="E112" i="5"/>
  <c r="E111" i="5"/>
  <c r="E110" i="5"/>
  <c r="E109" i="5"/>
  <c r="E108" i="5"/>
  <c r="E107" i="5"/>
  <c r="E106" i="5"/>
  <c r="C131" i="5"/>
  <c r="C130" i="5"/>
  <c r="C129" i="5"/>
  <c r="C128" i="5"/>
  <c r="C127" i="5"/>
  <c r="C124" i="5" l="1"/>
  <c r="C125" i="5"/>
  <c r="C126" i="5"/>
  <c r="C123" i="5"/>
  <c r="C122" i="5"/>
  <c r="C121" i="5"/>
  <c r="C120" i="5"/>
  <c r="C119" i="5"/>
  <c r="C118" i="5"/>
  <c r="C117" i="5"/>
  <c r="C116" i="5"/>
  <c r="C115" i="5"/>
  <c r="C114" i="5"/>
  <c r="C113" i="5"/>
  <c r="C112" i="5"/>
  <c r="C111" i="5"/>
  <c r="C110" i="5"/>
  <c r="C109" i="5"/>
  <c r="C108" i="5"/>
  <c r="C107" i="5"/>
  <c r="C106" i="5" l="1"/>
  <c r="O174" i="4"/>
  <c r="O173" i="4"/>
  <c r="O172" i="4"/>
  <c r="O166" i="4"/>
  <c r="O165" i="4"/>
  <c r="O164" i="4"/>
  <c r="O157" i="4"/>
  <c r="O156" i="4"/>
  <c r="O149" i="4"/>
  <c r="O148" i="4"/>
  <c r="O147" i="4"/>
  <c r="O141" i="4"/>
  <c r="O140" i="4"/>
  <c r="O139" i="4"/>
  <c r="O133" i="4"/>
  <c r="O132" i="4"/>
  <c r="O122" i="4"/>
  <c r="O121" i="4"/>
  <c r="O120" i="4"/>
  <c r="O114" i="4"/>
  <c r="O113" i="4"/>
  <c r="O112" i="4"/>
  <c r="O106" i="4"/>
  <c r="O105" i="4"/>
  <c r="O104" i="4"/>
  <c r="O98" i="4"/>
  <c r="O97" i="4"/>
  <c r="O96" i="4"/>
  <c r="O90" i="4"/>
  <c r="O89" i="4"/>
  <c r="O88" i="4"/>
  <c r="O70" i="4"/>
  <c r="O69" i="4"/>
  <c r="O68" i="4"/>
  <c r="O54" i="4"/>
  <c r="O53" i="4"/>
  <c r="O47" i="4"/>
  <c r="O46" i="4"/>
  <c r="O45" i="4"/>
  <c r="O37" i="4"/>
  <c r="O36" i="4"/>
  <c r="O29" i="4"/>
  <c r="O28" i="4"/>
  <c r="O21" i="4"/>
  <c r="O20" i="4"/>
  <c r="O7" i="4"/>
  <c r="O6" i="4"/>
  <c r="N174" i="4"/>
  <c r="N173" i="4"/>
  <c r="N172" i="4"/>
  <c r="N166" i="4"/>
  <c r="N165" i="4"/>
  <c r="N164" i="4"/>
  <c r="N157" i="4"/>
  <c r="N156" i="4"/>
  <c r="N149" i="4"/>
  <c r="N148" i="4"/>
  <c r="N147" i="4"/>
  <c r="N141" i="4"/>
  <c r="N140" i="4"/>
  <c r="N139" i="4"/>
  <c r="N133" i="4"/>
  <c r="N132" i="4"/>
  <c r="N122" i="4"/>
  <c r="N121" i="4"/>
  <c r="N120" i="4"/>
  <c r="N114" i="4"/>
  <c r="N113" i="4"/>
  <c r="N112" i="4"/>
  <c r="N106" i="4"/>
  <c r="N105" i="4"/>
  <c r="N104" i="4"/>
  <c r="N98" i="4"/>
  <c r="N97" i="4"/>
  <c r="N96" i="4"/>
  <c r="N90" i="4"/>
  <c r="N89" i="4"/>
  <c r="N88" i="4"/>
  <c r="N70" i="4"/>
  <c r="N69" i="4"/>
  <c r="N68" i="4"/>
  <c r="N54" i="4"/>
  <c r="N53" i="4"/>
  <c r="N47" i="4"/>
  <c r="N46" i="4"/>
  <c r="N45" i="4"/>
  <c r="N37" i="4"/>
  <c r="N36" i="4"/>
  <c r="N29" i="4"/>
  <c r="N28" i="4"/>
  <c r="N21" i="4"/>
  <c r="N20" i="4"/>
  <c r="N7" i="4"/>
  <c r="N6" i="4"/>
  <c r="O5" i="4"/>
  <c r="N5" i="4"/>
  <c r="L174" i="4"/>
  <c r="K174" i="4"/>
  <c r="L173" i="4"/>
  <c r="K173" i="4"/>
  <c r="L172" i="4"/>
  <c r="K172" i="4"/>
  <c r="L166" i="4"/>
  <c r="K166" i="4"/>
  <c r="L165" i="4"/>
  <c r="K165" i="4"/>
  <c r="L164" i="4"/>
  <c r="K164" i="4"/>
  <c r="L157" i="4"/>
  <c r="K157" i="4"/>
  <c r="L156" i="4"/>
  <c r="K156" i="4"/>
  <c r="L149" i="4"/>
  <c r="K149" i="4"/>
  <c r="L148" i="4"/>
  <c r="K148" i="4"/>
  <c r="L147" i="4"/>
  <c r="K147" i="4"/>
  <c r="L141" i="4"/>
  <c r="K141" i="4"/>
  <c r="L140" i="4"/>
  <c r="K140" i="4"/>
  <c r="L139" i="4"/>
  <c r="K139" i="4"/>
  <c r="L133" i="4"/>
  <c r="L132" i="4"/>
  <c r="L122" i="4"/>
  <c r="L121" i="4"/>
  <c r="L120" i="4"/>
  <c r="L114" i="4"/>
  <c r="L113" i="4"/>
  <c r="L112" i="4"/>
  <c r="L106" i="4"/>
  <c r="L105" i="4"/>
  <c r="L104" i="4"/>
  <c r="L98" i="4"/>
  <c r="L97" i="4"/>
  <c r="L96" i="4"/>
  <c r="L90" i="4"/>
  <c r="L89" i="4"/>
  <c r="L88" i="4"/>
  <c r="L70" i="4"/>
  <c r="L69" i="4"/>
  <c r="L68" i="4"/>
  <c r="L54" i="4"/>
  <c r="L53" i="4"/>
  <c r="L47" i="4"/>
  <c r="L46" i="4"/>
  <c r="L45" i="4"/>
  <c r="L37" i="4"/>
  <c r="L36" i="4"/>
  <c r="L29" i="4"/>
  <c r="L28" i="4"/>
  <c r="L21" i="4"/>
  <c r="L20" i="4"/>
  <c r="L7" i="4"/>
  <c r="L6" i="4"/>
  <c r="L5" i="4"/>
  <c r="K133" i="4"/>
  <c r="K132" i="4"/>
  <c r="K122" i="4"/>
  <c r="K121" i="4"/>
  <c r="K120" i="4"/>
  <c r="K114" i="4"/>
  <c r="K113" i="4"/>
  <c r="K112" i="4"/>
  <c r="K106" i="4"/>
  <c r="K105" i="4"/>
  <c r="K104" i="4"/>
  <c r="K98" i="4"/>
  <c r="K97" i="4"/>
  <c r="K96" i="4"/>
  <c r="K90" i="4"/>
  <c r="K89" i="4"/>
  <c r="K88" i="4"/>
  <c r="K70" i="4"/>
  <c r="K69" i="4"/>
  <c r="K68" i="4"/>
  <c r="K54" i="4"/>
  <c r="K53" i="4"/>
  <c r="K47" i="4"/>
  <c r="K46" i="4"/>
  <c r="K45" i="4"/>
  <c r="K37" i="4"/>
  <c r="K36" i="4"/>
  <c r="K29" i="4"/>
  <c r="K28" i="4"/>
  <c r="K21" i="4"/>
  <c r="K20" i="4"/>
  <c r="K7" i="4"/>
  <c r="K6" i="4"/>
  <c r="K5" i="4"/>
  <c r="I174" i="4"/>
  <c r="I173" i="4"/>
  <c r="I172" i="4"/>
  <c r="I166" i="4"/>
  <c r="I165" i="4"/>
  <c r="I164" i="4"/>
  <c r="I157" i="4"/>
  <c r="I156" i="4"/>
  <c r="I149" i="4"/>
  <c r="I148" i="4"/>
  <c r="I147" i="4"/>
  <c r="I141" i="4"/>
  <c r="I140" i="4"/>
  <c r="I139" i="4"/>
  <c r="I133" i="4"/>
  <c r="I132" i="4"/>
  <c r="I122" i="4"/>
  <c r="I121" i="4"/>
  <c r="I120" i="4"/>
  <c r="I114" i="4"/>
  <c r="I113" i="4"/>
  <c r="I112" i="4"/>
  <c r="I106" i="4"/>
  <c r="I105" i="4"/>
  <c r="I104" i="4"/>
  <c r="I98" i="4"/>
  <c r="I97" i="4"/>
  <c r="I96" i="4"/>
  <c r="I90" i="4"/>
  <c r="I89" i="4"/>
  <c r="I88" i="4"/>
  <c r="I70" i="4"/>
  <c r="I69" i="4"/>
  <c r="I68" i="4"/>
  <c r="I54" i="4"/>
  <c r="I53" i="4"/>
  <c r="I47" i="4"/>
  <c r="I46" i="4"/>
  <c r="I45" i="4"/>
  <c r="I37" i="4"/>
  <c r="I36" i="4"/>
  <c r="I29" i="4"/>
  <c r="I28" i="4"/>
  <c r="I21" i="4"/>
  <c r="I20" i="4"/>
  <c r="I7" i="4"/>
  <c r="I6" i="4"/>
  <c r="H174" i="4"/>
  <c r="H173" i="4"/>
  <c r="H172" i="4"/>
  <c r="H166" i="4"/>
  <c r="H165" i="4"/>
  <c r="H164" i="4"/>
  <c r="H157" i="4"/>
  <c r="H156" i="4"/>
  <c r="H149" i="4"/>
  <c r="H148" i="4"/>
  <c r="H147" i="4"/>
  <c r="H141" i="4"/>
  <c r="H140" i="4"/>
  <c r="H139" i="4"/>
  <c r="H133" i="4"/>
  <c r="H132" i="4"/>
  <c r="H122" i="4"/>
  <c r="H121" i="4"/>
  <c r="H120" i="4"/>
  <c r="H114" i="4"/>
  <c r="H113" i="4"/>
  <c r="H112" i="4"/>
  <c r="H106" i="4"/>
  <c r="H105" i="4"/>
  <c r="H104" i="4"/>
  <c r="H98" i="4"/>
  <c r="H97" i="4"/>
  <c r="H96" i="4"/>
  <c r="H90" i="4"/>
  <c r="H89" i="4"/>
  <c r="H88" i="4"/>
  <c r="H70" i="4"/>
  <c r="H69" i="4"/>
  <c r="H68" i="4"/>
  <c r="H54" i="4"/>
  <c r="H53" i="4"/>
  <c r="H47" i="4"/>
  <c r="H46" i="4"/>
  <c r="H45" i="4"/>
  <c r="H37" i="4"/>
  <c r="H36" i="4"/>
  <c r="H29" i="4"/>
  <c r="H28" i="4"/>
  <c r="H21" i="4"/>
  <c r="H20" i="4"/>
  <c r="H7" i="4"/>
  <c r="H6" i="4"/>
  <c r="I5" i="4"/>
  <c r="H5" i="4"/>
  <c r="O3" i="5"/>
  <c r="O4" i="5"/>
  <c r="O5" i="5"/>
  <c r="O6" i="5"/>
  <c r="O7" i="5"/>
  <c r="O8" i="5"/>
  <c r="O9" i="5"/>
  <c r="O10" i="5"/>
  <c r="O11" i="5"/>
  <c r="O12" i="5"/>
  <c r="O13" i="5"/>
  <c r="O14" i="5"/>
  <c r="O15" i="5"/>
  <c r="O16" i="5"/>
  <c r="O17" i="5"/>
  <c r="O18" i="5"/>
  <c r="O19" i="5"/>
  <c r="O20" i="5"/>
  <c r="O21" i="5"/>
  <c r="O22" i="5"/>
  <c r="O23" i="5"/>
  <c r="O24" i="5"/>
  <c r="O25" i="5"/>
  <c r="O26" i="5"/>
  <c r="O27" i="5"/>
  <c r="O28" i="5"/>
  <c r="O29" i="5"/>
  <c r="O30" i="5"/>
  <c r="O31" i="5"/>
  <c r="O32" i="5"/>
  <c r="O33" i="5"/>
  <c r="O34" i="5"/>
  <c r="O35" i="5"/>
  <c r="O36" i="5"/>
  <c r="O37" i="5"/>
  <c r="O38" i="5"/>
  <c r="O39" i="5"/>
  <c r="O40" i="5"/>
  <c r="O41" i="5"/>
  <c r="O42" i="5"/>
  <c r="O43" i="5"/>
  <c r="O44" i="5"/>
  <c r="O45" i="5"/>
  <c r="O46" i="5"/>
  <c r="O47" i="5"/>
  <c r="O48" i="5"/>
  <c r="O49" i="5"/>
  <c r="O50" i="5"/>
  <c r="O51" i="5"/>
  <c r="O52" i="5"/>
  <c r="O53" i="5"/>
  <c r="O54" i="5"/>
  <c r="O55" i="5"/>
  <c r="O56" i="5"/>
  <c r="O57" i="5"/>
  <c r="O58" i="5"/>
  <c r="O59" i="5"/>
  <c r="O60" i="5"/>
  <c r="O61" i="5"/>
  <c r="O62" i="5"/>
  <c r="O63" i="5"/>
  <c r="O64" i="5"/>
  <c r="O65" i="5"/>
  <c r="O66" i="5"/>
  <c r="O67" i="5"/>
  <c r="O68" i="5"/>
  <c r="O69" i="5"/>
  <c r="O70" i="5"/>
  <c r="O71" i="5"/>
  <c r="O72" i="5"/>
  <c r="O73" i="5"/>
  <c r="O74" i="5"/>
  <c r="O75" i="5"/>
  <c r="O76" i="5"/>
  <c r="O77" i="5"/>
  <c r="O78" i="5"/>
  <c r="O79" i="5"/>
  <c r="O80" i="5"/>
  <c r="O81" i="5"/>
  <c r="O82" i="5"/>
  <c r="O83" i="5"/>
  <c r="O84" i="5"/>
  <c r="O85" i="5"/>
  <c r="O86" i="5"/>
  <c r="O87" i="5"/>
  <c r="O88" i="5"/>
  <c r="O89" i="5"/>
  <c r="O90" i="5"/>
  <c r="O91" i="5"/>
  <c r="O92" i="5"/>
  <c r="O93" i="5"/>
  <c r="O94" i="5"/>
  <c r="O95" i="5"/>
  <c r="O96" i="5"/>
  <c r="O97" i="5"/>
  <c r="O98" i="5"/>
  <c r="O99" i="5"/>
  <c r="O100" i="5"/>
  <c r="O101" i="5"/>
  <c r="O102" i="5"/>
  <c r="O103" i="5"/>
  <c r="O104" i="5"/>
  <c r="O105" i="5"/>
  <c r="O106" i="5"/>
  <c r="O107" i="5"/>
  <c r="O108" i="5"/>
  <c r="O2" i="5"/>
  <c r="N3" i="5"/>
  <c r="N4" i="5"/>
  <c r="N5" i="5"/>
  <c r="N6" i="5"/>
  <c r="N7" i="5"/>
  <c r="N8" i="5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44" i="5"/>
  <c r="N45" i="5"/>
  <c r="N46" i="5"/>
  <c r="N47" i="5"/>
  <c r="N48" i="5"/>
  <c r="N49" i="5"/>
  <c r="N50" i="5"/>
  <c r="N51" i="5"/>
  <c r="N52" i="5"/>
  <c r="N53" i="5"/>
  <c r="N54" i="5"/>
  <c r="N55" i="5"/>
  <c r="N56" i="5"/>
  <c r="N57" i="5"/>
  <c r="N58" i="5"/>
  <c r="N59" i="5"/>
  <c r="N60" i="5"/>
  <c r="N61" i="5"/>
  <c r="N62" i="5"/>
  <c r="N63" i="5"/>
  <c r="N64" i="5"/>
  <c r="N65" i="5"/>
  <c r="N66" i="5"/>
  <c r="N67" i="5"/>
  <c r="N68" i="5"/>
  <c r="N69" i="5"/>
  <c r="N70" i="5"/>
  <c r="N71" i="5"/>
  <c r="N72" i="5"/>
  <c r="N73" i="5"/>
  <c r="N74" i="5"/>
  <c r="N75" i="5"/>
  <c r="N76" i="5"/>
  <c r="N77" i="5"/>
  <c r="N78" i="5"/>
  <c r="N79" i="5"/>
  <c r="N80" i="5"/>
  <c r="N81" i="5"/>
  <c r="N82" i="5"/>
  <c r="N83" i="5"/>
  <c r="N84" i="5"/>
  <c r="N85" i="5"/>
  <c r="N86" i="5"/>
  <c r="N87" i="5"/>
  <c r="N88" i="5"/>
  <c r="N89" i="5"/>
  <c r="N90" i="5"/>
  <c r="N91" i="5"/>
  <c r="N92" i="5"/>
  <c r="N93" i="5"/>
  <c r="N94" i="5"/>
  <c r="N95" i="5"/>
  <c r="N96" i="5"/>
  <c r="N97" i="5"/>
  <c r="N98" i="5"/>
  <c r="N99" i="5"/>
  <c r="N100" i="5"/>
  <c r="N101" i="5"/>
  <c r="N102" i="5"/>
  <c r="N103" i="5"/>
  <c r="N104" i="5"/>
  <c r="N105" i="5"/>
  <c r="N106" i="5"/>
  <c r="N107" i="5"/>
  <c r="N108" i="5"/>
  <c r="N2" i="5"/>
  <c r="L3" i="5"/>
  <c r="L4" i="5"/>
  <c r="L5" i="5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L68" i="5"/>
  <c r="L69" i="5"/>
  <c r="L70" i="5"/>
  <c r="L71" i="5"/>
  <c r="L72" i="5"/>
  <c r="L73" i="5"/>
  <c r="L74" i="5"/>
  <c r="L75" i="5"/>
  <c r="L76" i="5"/>
  <c r="L77" i="5"/>
  <c r="L78" i="5"/>
  <c r="L79" i="5"/>
  <c r="L80" i="5"/>
  <c r="L81" i="5"/>
  <c r="L82" i="5"/>
  <c r="L83" i="5"/>
  <c r="L84" i="5"/>
  <c r="L85" i="5"/>
  <c r="L86" i="5"/>
  <c r="L87" i="5"/>
  <c r="L88" i="5"/>
  <c r="L89" i="5"/>
  <c r="L90" i="5"/>
  <c r="L91" i="5"/>
  <c r="L92" i="5"/>
  <c r="L93" i="5"/>
  <c r="L94" i="5"/>
  <c r="L95" i="5"/>
  <c r="L96" i="5"/>
  <c r="L97" i="5"/>
  <c r="L98" i="5"/>
  <c r="L99" i="5"/>
  <c r="L100" i="5"/>
  <c r="L101" i="5"/>
  <c r="L102" i="5"/>
  <c r="L103" i="5"/>
  <c r="L104" i="5"/>
  <c r="L105" i="5"/>
  <c r="L106" i="5"/>
  <c r="L107" i="5"/>
  <c r="L108" i="5"/>
  <c r="L2" i="5"/>
  <c r="K3" i="5"/>
  <c r="K4" i="5"/>
  <c r="K5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47" i="5"/>
  <c r="K48" i="5"/>
  <c r="K49" i="5"/>
  <c r="K50" i="5"/>
  <c r="K51" i="5"/>
  <c r="K52" i="5"/>
  <c r="K53" i="5"/>
  <c r="K54" i="5"/>
  <c r="K55" i="5"/>
  <c r="K56" i="5"/>
  <c r="K57" i="5"/>
  <c r="K58" i="5"/>
  <c r="K59" i="5"/>
  <c r="K60" i="5"/>
  <c r="K61" i="5"/>
  <c r="K62" i="5"/>
  <c r="K63" i="5"/>
  <c r="K64" i="5"/>
  <c r="K65" i="5"/>
  <c r="K66" i="5"/>
  <c r="K67" i="5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82" i="5"/>
  <c r="K83" i="5"/>
  <c r="K84" i="5"/>
  <c r="K85" i="5"/>
  <c r="K86" i="5"/>
  <c r="K87" i="5"/>
  <c r="K88" i="5"/>
  <c r="K89" i="5"/>
  <c r="K90" i="5"/>
  <c r="K91" i="5"/>
  <c r="K92" i="5"/>
  <c r="K93" i="5"/>
  <c r="K94" i="5"/>
  <c r="K95" i="5"/>
  <c r="K96" i="5"/>
  <c r="K97" i="5"/>
  <c r="K98" i="5"/>
  <c r="K99" i="5"/>
  <c r="K100" i="5"/>
  <c r="K101" i="5"/>
  <c r="K102" i="5"/>
  <c r="K103" i="5"/>
  <c r="K104" i="5"/>
  <c r="K105" i="5"/>
  <c r="K106" i="5"/>
  <c r="K107" i="5"/>
  <c r="K108" i="5"/>
  <c r="K2" i="5"/>
  <c r="I3" i="5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98" i="5"/>
  <c r="I99" i="5"/>
  <c r="I100" i="5"/>
  <c r="I101" i="5"/>
  <c r="I102" i="5"/>
  <c r="I103" i="5"/>
  <c r="I104" i="5"/>
  <c r="I105" i="5"/>
  <c r="I106" i="5"/>
  <c r="I107" i="5"/>
  <c r="I108" i="5"/>
  <c r="I2" i="5"/>
  <c r="H3" i="5"/>
  <c r="H4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H100" i="5"/>
  <c r="H101" i="5"/>
  <c r="H102" i="5"/>
  <c r="H103" i="5"/>
  <c r="H104" i="5"/>
  <c r="H105" i="5"/>
  <c r="H106" i="5"/>
  <c r="H107" i="5"/>
  <c r="H108" i="5"/>
  <c r="H2" i="5"/>
  <c r="E45" i="4"/>
  <c r="E46" i="4"/>
  <c r="E47" i="4"/>
  <c r="E53" i="4"/>
  <c r="E54" i="4"/>
  <c r="E68" i="4"/>
  <c r="E69" i="4"/>
  <c r="E70" i="4"/>
  <c r="E88" i="4"/>
  <c r="E89" i="4"/>
  <c r="E90" i="4"/>
  <c r="E96" i="4"/>
  <c r="E97" i="4"/>
  <c r="E98" i="4"/>
  <c r="E104" i="4"/>
  <c r="E105" i="4"/>
  <c r="E106" i="4"/>
  <c r="E38" i="4"/>
  <c r="E39" i="4"/>
  <c r="E40" i="4"/>
  <c r="E41" i="4"/>
  <c r="E42" i="4"/>
  <c r="E43" i="4"/>
  <c r="E44" i="4"/>
  <c r="E36" i="4"/>
  <c r="E37" i="4"/>
  <c r="E30" i="4"/>
  <c r="E31" i="4"/>
  <c r="E32" i="4"/>
  <c r="E33" i="4"/>
  <c r="E34" i="4"/>
  <c r="E35" i="4"/>
  <c r="E28" i="4"/>
  <c r="E29" i="4"/>
  <c r="E22" i="4"/>
  <c r="E23" i="4"/>
  <c r="E24" i="4"/>
  <c r="E25" i="4"/>
  <c r="E26" i="4"/>
  <c r="E27" i="4"/>
  <c r="E20" i="4"/>
  <c r="E21" i="4"/>
  <c r="E8" i="4"/>
  <c r="E9" i="4"/>
  <c r="E10" i="4"/>
  <c r="E11" i="4"/>
  <c r="E12" i="4"/>
  <c r="E13" i="4"/>
  <c r="E14" i="4"/>
  <c r="E15" i="4"/>
  <c r="E16" i="4"/>
  <c r="E17" i="4"/>
  <c r="E18" i="4"/>
  <c r="E19" i="4"/>
  <c r="E5" i="4"/>
  <c r="E6" i="4"/>
  <c r="E7" i="4"/>
  <c r="E3" i="4"/>
  <c r="E4" i="4"/>
  <c r="E2" i="4"/>
  <c r="C3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2" i="5"/>
  <c r="F3" i="5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91" i="5"/>
  <c r="F92" i="5"/>
  <c r="F93" i="5"/>
  <c r="F94" i="5"/>
  <c r="F95" i="5"/>
  <c r="F96" i="5"/>
  <c r="F97" i="5"/>
  <c r="F98" i="5"/>
  <c r="F99" i="5"/>
  <c r="F100" i="5"/>
  <c r="F101" i="5"/>
  <c r="F102" i="5"/>
  <c r="F103" i="5"/>
  <c r="F104" i="5"/>
  <c r="F105" i="5"/>
  <c r="F2" i="5"/>
  <c r="E3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104" i="5"/>
  <c r="E105" i="5"/>
  <c r="E2" i="5"/>
  <c r="F174" i="4"/>
  <c r="F173" i="4"/>
  <c r="F172" i="4"/>
  <c r="F166" i="4"/>
  <c r="F165" i="4"/>
  <c r="F164" i="4"/>
  <c r="F157" i="4"/>
  <c r="F156" i="4"/>
  <c r="F149" i="4"/>
  <c r="F148" i="4"/>
  <c r="F147" i="4"/>
  <c r="F141" i="4"/>
  <c r="F140" i="4"/>
  <c r="F139" i="4"/>
  <c r="F133" i="4"/>
  <c r="F132" i="4"/>
  <c r="F122" i="4"/>
  <c r="F121" i="4"/>
  <c r="F120" i="4"/>
  <c r="F114" i="4"/>
  <c r="F113" i="4"/>
  <c r="F112" i="4"/>
  <c r="F106" i="4"/>
  <c r="F105" i="4"/>
  <c r="F104" i="4"/>
  <c r="F98" i="4"/>
  <c r="F97" i="4"/>
  <c r="F96" i="4"/>
  <c r="F90" i="4"/>
  <c r="F89" i="4"/>
  <c r="F88" i="4"/>
  <c r="F70" i="4"/>
  <c r="F69" i="4"/>
  <c r="F68" i="4"/>
  <c r="F54" i="4"/>
  <c r="F53" i="4"/>
  <c r="F47" i="4"/>
  <c r="F46" i="4"/>
  <c r="F45" i="4"/>
  <c r="F37" i="4"/>
  <c r="F36" i="4"/>
  <c r="F29" i="4"/>
  <c r="F28" i="4"/>
  <c r="F21" i="4"/>
  <c r="F20" i="4"/>
  <c r="F7" i="4"/>
  <c r="F6" i="4"/>
  <c r="F5" i="4"/>
  <c r="E174" i="4"/>
  <c r="E173" i="4"/>
  <c r="E172" i="4"/>
  <c r="E166" i="4"/>
  <c r="E165" i="4"/>
  <c r="E164" i="4"/>
  <c r="E157" i="4"/>
  <c r="E156" i="4"/>
  <c r="E149" i="4"/>
  <c r="E148" i="4"/>
  <c r="E147" i="4"/>
  <c r="E141" i="4"/>
  <c r="E140" i="4"/>
  <c r="E139" i="4"/>
  <c r="E133" i="4"/>
  <c r="E132" i="4"/>
  <c r="E122" i="4"/>
  <c r="E121" i="4"/>
  <c r="E120" i="4"/>
  <c r="E114" i="4"/>
  <c r="E113" i="4"/>
  <c r="E112" i="4"/>
  <c r="C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113" i="4"/>
  <c r="C114" i="4"/>
  <c r="C115" i="4"/>
  <c r="C116" i="4"/>
  <c r="C117" i="4"/>
  <c r="C118" i="4"/>
  <c r="C119" i="4"/>
  <c r="C120" i="4"/>
  <c r="C121" i="4"/>
  <c r="C122" i="4"/>
  <c r="C123" i="4"/>
  <c r="C124" i="4"/>
  <c r="C125" i="4"/>
  <c r="C126" i="4"/>
  <c r="C127" i="4"/>
  <c r="C128" i="4"/>
  <c r="C129" i="4"/>
  <c r="C130" i="4"/>
  <c r="C131" i="4"/>
  <c r="C132" i="4"/>
  <c r="C133" i="4"/>
  <c r="C134" i="4"/>
  <c r="C135" i="4"/>
  <c r="C136" i="4"/>
  <c r="C137" i="4"/>
  <c r="C138" i="4"/>
  <c r="C139" i="4"/>
  <c r="C140" i="4"/>
  <c r="C141" i="4"/>
  <c r="C142" i="4"/>
  <c r="C143" i="4"/>
  <c r="C144" i="4"/>
  <c r="C145" i="4"/>
  <c r="C146" i="4"/>
  <c r="C147" i="4"/>
  <c r="C148" i="4"/>
  <c r="C149" i="4"/>
  <c r="C150" i="4"/>
  <c r="C151" i="4"/>
  <c r="C152" i="4"/>
  <c r="C153" i="4"/>
  <c r="C154" i="4"/>
  <c r="C155" i="4"/>
  <c r="C156" i="4"/>
  <c r="C157" i="4"/>
  <c r="C158" i="4"/>
  <c r="C159" i="4"/>
  <c r="C160" i="4"/>
  <c r="C161" i="4"/>
  <c r="C162" i="4"/>
  <c r="C163" i="4"/>
  <c r="C164" i="4"/>
  <c r="C165" i="4"/>
  <c r="C166" i="4"/>
  <c r="C167" i="4"/>
  <c r="C168" i="4"/>
  <c r="C169" i="4"/>
  <c r="C170" i="4"/>
  <c r="C171" i="4"/>
  <c r="C172" i="4"/>
  <c r="C173" i="4"/>
  <c r="C174" i="4"/>
  <c r="C175" i="4"/>
  <c r="C176" i="4"/>
  <c r="C2" i="4"/>
  <c r="C161" i="1" l="1"/>
  <c r="C160" i="1"/>
  <c r="C159" i="1"/>
  <c r="C153" i="1"/>
  <c r="C152" i="1"/>
  <c r="C151" i="1"/>
  <c r="C145" i="1"/>
  <c r="C144" i="1"/>
  <c r="C143" i="1"/>
  <c r="C137" i="1"/>
  <c r="C136" i="1"/>
  <c r="C135" i="1"/>
  <c r="C129" i="1"/>
  <c r="C128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83" i="1"/>
  <c r="C82" i="1"/>
  <c r="C67" i="1"/>
  <c r="C66" i="1"/>
  <c r="C65" i="1"/>
  <c r="C58" i="1"/>
  <c r="C57" i="1"/>
  <c r="C51" i="1"/>
  <c r="C50" i="1"/>
  <c r="C49" i="1"/>
  <c r="C43" i="1"/>
  <c r="C42" i="1"/>
  <c r="C41" i="1"/>
  <c r="C35" i="1"/>
  <c r="C34" i="1"/>
  <c r="C33" i="1"/>
  <c r="C22" i="1"/>
  <c r="C20" i="1"/>
  <c r="C19" i="1"/>
  <c r="C18" i="1"/>
  <c r="C17" i="1"/>
  <c r="C16" i="1"/>
  <c r="C15" i="1"/>
  <c r="C13" i="1"/>
  <c r="C12" i="1"/>
  <c r="C11" i="1"/>
  <c r="C3" i="1"/>
  <c r="O142" i="1" l="1"/>
  <c r="P142" i="1"/>
  <c r="Q142" i="1"/>
  <c r="O141" i="1"/>
  <c r="P141" i="1"/>
  <c r="Q141" i="1"/>
  <c r="N142" i="1"/>
  <c r="N141" i="1"/>
  <c r="O134" i="1"/>
  <c r="P134" i="1"/>
  <c r="Q134" i="1"/>
  <c r="O133" i="1"/>
  <c r="P133" i="1"/>
  <c r="Q133" i="1"/>
  <c r="N134" i="1"/>
  <c r="N133" i="1"/>
  <c r="N135" i="1" l="1"/>
  <c r="Q143" i="1" l="1"/>
  <c r="P143" i="1"/>
  <c r="O143" i="1"/>
  <c r="N143" i="1"/>
  <c r="Q135" i="1"/>
  <c r="O135" i="1"/>
  <c r="P135" i="1"/>
</calcChain>
</file>

<file path=xl/sharedStrings.xml><?xml version="1.0" encoding="utf-8"?>
<sst xmlns="http://schemas.openxmlformats.org/spreadsheetml/2006/main" count="1819" uniqueCount="192">
  <si>
    <t>date</t>
  </si>
  <si>
    <t>after calibration</t>
  </si>
  <si>
    <t>ship sailing</t>
  </si>
  <si>
    <t>ship not sailing</t>
  </si>
  <si>
    <t>after uploaden modified script</t>
  </si>
  <si>
    <t>theoretical values</t>
  </si>
  <si>
    <t>Reboot DAS: test of influence</t>
  </si>
  <si>
    <t>no checks anymore after this point because ship came in and went out again</t>
  </si>
  <si>
    <t>since the calibration has already been done, the command A8 was not given so pump did not start =&gt; pressure difference bigger than 2 =&gt; no checks</t>
  </si>
  <si>
    <t xml:space="preserve">calibration planned at 07:00 (UTC) so command to start pump A8 is given </t>
  </si>
  <si>
    <t>before calibration</t>
  </si>
  <si>
    <t>touched solinoids when konsta and mari were filming, had an influence????</t>
  </si>
  <si>
    <t>std gas values are higher but stable…</t>
  </si>
  <si>
    <t>values ship sailing</t>
  </si>
  <si>
    <t>values ship not sailing</t>
  </si>
  <si>
    <t>average</t>
  </si>
  <si>
    <t>stdev</t>
  </si>
  <si>
    <t>difference</t>
  </si>
  <si>
    <t>after a weekend doing nothing values are suddenly much lower than they were…</t>
  </si>
  <si>
    <t>state of ship</t>
  </si>
  <si>
    <t>remarks</t>
  </si>
  <si>
    <t>Jerico next cruise continuous</t>
  </si>
  <si>
    <t>Strange hours of calibration: problem with DAS?</t>
  </si>
  <si>
    <t>time (NO UTC)</t>
  </si>
  <si>
    <t>NO CALIBRATION DONE THIS DAY, DAS CRASHED WHEN LEAVING HARBOUR</t>
  </si>
  <si>
    <t xml:space="preserve"> start time cal value 1: 9/04/2018  9:46:00 </t>
  </si>
  <si>
    <t xml:space="preserve"> start time cal value 1: 10/04/2018  9:00:00 end  time cal value 1:2018-04-10 09:20:00</t>
  </si>
  <si>
    <t xml:space="preserve"> TimeStamp &gt; as.POSIXct("2018-04-23 05:03:00") &amp; TimeStamp &lt; as.POSIXct("2018-04-23 05:30:00") ))</t>
  </si>
  <si>
    <t>TimeStamp &gt; as.POSIXct("2018-04-11 08:47:00") &amp; TimeStamp &lt; as.POSIXct("2018-04-11 10:30:00") ))</t>
  </si>
  <si>
    <t>TimeStamp &gt; as.POSIXct("2018-04-17 09:58:00") &amp; TimeStamp &lt; as.POSIXct("2018-04-17 10:30:00") ))</t>
  </si>
  <si>
    <t>atm</t>
  </si>
  <si>
    <t>TimeStamp &gt; as.POSIXct("2018-04-16 23:04:00") &amp; TimeStamp &lt; as.POSIXct("2018-04-16 23:30:00</t>
  </si>
  <si>
    <t>atm en water processed</t>
  </si>
  <si>
    <t>pCO2 water en schip verwerkt</t>
  </si>
  <si>
    <t>water processed no atmospheric measurements</t>
  </si>
  <si>
    <t xml:space="preserve">NO oxygen data </t>
  </si>
  <si>
    <t>processed pCO2 water -pCO2 atm no oxy data</t>
  </si>
  <si>
    <t>processed pCO2 water -pCO2 atm and oxygen data</t>
  </si>
  <si>
    <t>tot 8:14</t>
  </si>
  <si>
    <t>Systeem stop gezet/water in systeem</t>
  </si>
  <si>
    <t>no data</t>
  </si>
  <si>
    <t>2018-04-24 09:22:00") &amp; TimeStamp &lt; as.POSIXct("2018-04-24 09:25:00</t>
  </si>
  <si>
    <t>TimeStamp &gt; as.POSIXct("2018-04-25 08:52:00") &amp; TimeStamp &lt; as.POSIXct("2018-04-25 08:55:00")</t>
  </si>
  <si>
    <t xml:space="preserve">TimeStamp &gt; as.POSIXct("2018-04-26 10:02:00") &amp; TimeStamp &lt; as.POSIXct("2018-04-26 10:05:00") </t>
  </si>
  <si>
    <t>something wrong… michiel changed DAS so normally after this check the rest should be normal</t>
  </si>
  <si>
    <t>no idea what went wrong here…</t>
  </si>
  <si>
    <t>data not ok, pomp did not start, solinoid A4 did not switch on</t>
  </si>
  <si>
    <t>na check opgemerkt dat sol 3 aanstond? En dat pomp DA3 niet aan ging. Sol 3 uitgezet en pomp aangezet. Waarom? Geen idee???</t>
  </si>
  <si>
    <t xml:space="preserve">between 5:21 and 16:07 DAS task manager "crashed" thats the reason no checks were done-started check manual and after check did calibration and check noticed that water was -0,205 </t>
  </si>
  <si>
    <t>TimeStamp &gt; as.POSIXct("2018-04-27 09:27:00") &amp; TimeStamp &lt; as.POSIXct("2018-04-27 09:30:00") ))</t>
  </si>
  <si>
    <t>TimeStamp &gt; as.POSIXct("2018-06-25 21:05:00") &amp; TimeStamp &lt; as.POSIXct("2018-06-25 21:08:00") ))</t>
  </si>
  <si>
    <t>solinoid states wrong</t>
  </si>
  <si>
    <t>switched licors</t>
  </si>
  <si>
    <t>maintenance day ship</t>
  </si>
  <si>
    <t>REMARK: CONCENTRATION OF 250 and 400 gas ARE CONSTANTLY HIGHER, EVEN AFTER CALIBRATION</t>
  </si>
  <si>
    <t>TimeStamp &gt; as.POSIXct("2018-07-02 09:22:00") &amp; TimeStamp &lt; as.POSIXct("2018-07-02 09:24:00") ))</t>
  </si>
  <si>
    <t>TimeStamp &gt; as.POSIXct("2018-07-09 09:05:00") &amp; TimeStamp &lt; as.POSIXct("2018-07-09 09:08:00")</t>
  </si>
  <si>
    <t>TimeStamp &gt; as.POSIXct("2018-07-04 07:46:00") &amp; TimeStamp &lt; as.POSIXct("2018-07-04 07:50:00</t>
  </si>
  <si>
    <t xml:space="preserve">TimeStamp &gt; as.POSIXct("2018-07-05 08:46:00") &amp; TimeStamp &lt; as.POSIXct("2018-07-05 08:50:00") </t>
  </si>
  <si>
    <t>TimeStamp &gt; as.POSIXct("2018-07-06 09:16:00") &amp; TimeStamp &lt; as.POSIXct("2018-07-06 09:19:00</t>
  </si>
  <si>
    <t>problem with calibration at 15u took calibration values of 18u</t>
  </si>
  <si>
    <t>TimeStamp &gt; as.POSIXct("2018-07-10 09:36:00") &amp; TimeStamp &lt; as.POSIXct("2018-07-10 09:39:00"</t>
  </si>
  <si>
    <t>TimeStamp &gt; as.POSIXct("2018-07-12 07:44:00") &amp; TimeStamp &lt; as.POSIXct("2018-07-12 07:50:00")</t>
  </si>
  <si>
    <t xml:space="preserve"> TimeStamp &gt; as.POSIXct("2018-07-16 11:51:00") &amp; TimeStamp &lt; as.POSIXct("2018-07-16 11:54:00") ))</t>
  </si>
  <si>
    <t>optode niet gewerkt</t>
  </si>
  <si>
    <t>processed oxygen</t>
  </si>
  <si>
    <t xml:space="preserve"> TimeStamp &gt; as.POSIXct("2018-07-20 09:31:00") &amp; TimeStamp &lt; as.POSIXct("2018-07-20 09:35:00") ))</t>
  </si>
  <si>
    <t>oxygen tot 9:30u</t>
  </si>
  <si>
    <t>oxygen processed</t>
  </si>
  <si>
    <t>geen oxygen</t>
  </si>
  <si>
    <t>bottle 400 empty</t>
  </si>
  <si>
    <t xml:space="preserve"> TimeStamp &gt; as.POSIXct("2018-05-04 09:11:00") &amp; TimeStamp &lt; as.POSIXct("2018-05-04 09:14:00"</t>
  </si>
  <si>
    <t>TimeStamp &gt; as.POSIXct("2018-05-07 09:57:00") &amp; TimeStamp &lt; as.POSIXct("2018-05-07 10:01:00")</t>
  </si>
  <si>
    <t>TimeStamp &gt; as.POSIXct("2018-05-08 08:26:00") &amp; TimeStamp &lt; as.POSIXct("2018-05-08 08:30:00</t>
  </si>
  <si>
    <t>TimeStamp &gt; as.POSIXct("2018-05-09 09:27:00") &amp; TimeStamp &lt; as.POSIXct("2018-05-09 09:30:00") )</t>
  </si>
  <si>
    <t xml:space="preserve"> TimeStamp &gt; as.POSIXct("2018-05-22 09:32:00") &amp; TimeStamp &lt; as.POSIXct("2018-05-22 09:35:00"</t>
  </si>
  <si>
    <t xml:space="preserve"> TimeStamp &gt; as.POSIXct("2018-05-24 08:50:00") &amp; TimeStamp &lt; as.POSIXct("2018-05-24 08:55:00")</t>
  </si>
  <si>
    <t>TimeStamp &gt; as.POSIXct("2018-05-25 09:35:00") &amp; TimeStamp &lt; as.POSIXct("2018-05-25 09:38:00") )</t>
  </si>
  <si>
    <t xml:space="preserve"> TimeStamp &gt; as.POSIXct("2018-05-28 09:48:30") &amp; TimeStamp &lt; as.POSIXct("2018-05-28 09:50:30") ))</t>
  </si>
  <si>
    <t>replaced bottle 400 (394,1)</t>
  </si>
  <si>
    <t>Water en ATM processed</t>
  </si>
  <si>
    <t>geen ATM data, waterflow = 0</t>
  </si>
  <si>
    <t>water processed</t>
  </si>
  <si>
    <t>no idea what went wrong water during checks, water suddenly went from 0 to 11</t>
  </si>
  <si>
    <t>TimeStamp &gt; as.POSIXct("2018-06-27 08:30:00") &amp; TimeStamp &lt; as.POSIXct("2018-06-27 08:35:00"</t>
  </si>
  <si>
    <t>blackout ship</t>
  </si>
  <si>
    <t>geen oxygen data</t>
  </si>
  <si>
    <t>oxy processed</t>
  </si>
  <si>
    <t>geen CO2 data???? Probleem met sql file???</t>
  </si>
  <si>
    <t>PCO2 water processed</t>
  </si>
  <si>
    <t xml:space="preserve"> TimeStamp &gt; as.POSIXct("2018-08-01 09:23:00") &amp; TimeStamp &lt; as.POSIXct("2018-08-01 09:25:00")</t>
  </si>
  <si>
    <t>something changed???</t>
  </si>
  <si>
    <t>sollinoid 1 still on!</t>
  </si>
  <si>
    <t>upper value 0</t>
  </si>
  <si>
    <t>lower value 0</t>
  </si>
  <si>
    <t>upper value 246,9</t>
  </si>
  <si>
    <t>lower value 246,9</t>
  </si>
  <si>
    <t>probleem met DAS</t>
  </si>
  <si>
    <t>250 gas bottle empty-smarttrak flow = 0</t>
  </si>
  <si>
    <t xml:space="preserve"> TimeStamp &gt; as.POSIXct("2018-08-02 09:39:00") &amp; TimeStamp &lt; as.POSIXct("2018-08-02 10:25:00")</t>
  </si>
  <si>
    <t xml:space="preserve">250 gas bottle changed, correct value = 249.0 </t>
  </si>
  <si>
    <t xml:space="preserve"> TimeStamp &gt; as.POSIXct("2018-08-06 11:10:00") &amp; TimeStamp &lt; as.POSIXct("2018-08-06 11:13:00") ))</t>
  </si>
  <si>
    <t xml:space="preserve">TimeStamp &gt; as.POSIXct("2018-08-16 09:17:00") &amp; TimeStamp &lt; as.POSIXct("2018-08-16 10:00:00") </t>
  </si>
  <si>
    <t>03-09-2018 800 bottle was empty</t>
  </si>
  <si>
    <t>changed it on 04-09-2018: 792.3</t>
  </si>
  <si>
    <t xml:space="preserve">from 19:00u DAS stopped doing checks =&gt; ship was dead </t>
  </si>
  <si>
    <t>800 gas bottle is empty</t>
  </si>
  <si>
    <t>pressure difference before check….</t>
  </si>
  <si>
    <t>schip even binnen geweest en nu terug buiten</t>
  </si>
  <si>
    <t>schip even binnen geweest om 06:49</t>
  </si>
  <si>
    <t>ATM done</t>
  </si>
  <si>
    <t>NO ATM data</t>
  </si>
  <si>
    <t xml:space="preserve"> TimeStamp &gt; as.POSIXct("2018-07-17 08:43:00") &amp; TimeStamp &lt; as.POSIXct("2018-07-17 09:50:00") )</t>
  </si>
  <si>
    <t xml:space="preserve"> TimeStamp &gt; as.POSIXct("2018-07-18 08:55:00") &amp; TimeStamp &lt; as.POSIXct("2018-07-18 09:50:00")</t>
  </si>
  <si>
    <t>TimeStamp &gt; as.POSIXct("2018-07-19 08:55:00") &amp; TimeStamp &lt; as.POSIXct("2018-07-19 09:50:00</t>
  </si>
  <si>
    <t xml:space="preserve">TimeStamp &gt; as.POSIXct("2018-07-25 09:07:00") &amp; TimeStamp &lt; as.POSIXct("2018-07-25 09:50:00") </t>
  </si>
  <si>
    <t xml:space="preserve"> TimeStamp &gt; as.POSIXct("2018-07-26 08:40:00") &amp; TimeStamp &lt; as.POSIXct("2018-07-26 09:50:00")</t>
  </si>
  <si>
    <t xml:space="preserve"> TimeStamp &gt; as.POSIXct("2018-07-27 08:54:00") &amp; TimeStamp &lt; as.POSIXct("2018-07-27 09:50:00") ))</t>
  </si>
  <si>
    <t>ATM processed</t>
  </si>
  <si>
    <t xml:space="preserve"> TimeStamp &gt; as.POSIXct("2018-07-31 10:02:00") &amp; TimeStamp &lt; as.POSIXct("2018-07-31 10:50:00") ))</t>
  </si>
  <si>
    <t xml:space="preserve">TimeStamp &gt; as.POSIXct("2018-08-03 09:14:00") &amp; TimeStamp &lt; as.POSIXct("2018-08-03 10:50:00") </t>
  </si>
  <si>
    <t>TimeStamp &gt; as.POSIXct("2018-08-07 09:45:00") &amp; TimeStamp &lt; as.POSIXct("2018-08-07 10:50:00")</t>
  </si>
  <si>
    <t>TimeStamp &gt; as.POSIXct("2018-08-09 08:51:00") &amp; TimeStamp &lt; as.POSIXct("2018-08-09 10:50:00") ))</t>
  </si>
  <si>
    <t>TimeStamp &gt; as.POSIXct("2018-08-17 09:50:00") &amp; TimeStamp &lt; as.POSIXct("2018-08-17 10:50:00")</t>
  </si>
  <si>
    <t xml:space="preserve"> TimeStamp &gt; as.POSIXct("2018-08-20 09:50:00") &amp; TimeStamp &lt; as.POSIXct("2018-08-20 10:50:00")</t>
  </si>
  <si>
    <t>TimeStamp &gt; as.POSIXct("2018-08-21 09:55:00") &amp; TimeStamp &lt; as.POSIXct("2018-08-21 10:50:00"</t>
  </si>
  <si>
    <t>TimeStamp &gt; as.POSIXct("2018-08-22 09:35:00") &amp; TimeStamp &lt; as.POSIXct("2018-08-22 10:50:00") ))</t>
  </si>
  <si>
    <t xml:space="preserve"> TimeStamp &gt; as.POSIXct("2018-08-27 10:06:00") &amp; TimeStamp &lt; as.POSIXct("2018-08-27 10:50:00") ))</t>
  </si>
  <si>
    <t>TimeStamp &gt; as.POSIXct("2018-08-28 08:54:00") &amp; TimeStamp &lt; as.POSIXct("2018-08-28 10:50:00") ))</t>
  </si>
  <si>
    <t xml:space="preserve"> TimeStamp &gt; as.POSIXct("2018-08-29 08:45:00") &amp; TimeStamp &lt; as.POSIXct("2018-08-29 10:50:00")</t>
  </si>
  <si>
    <t>TimeStamp &gt; as.POSIXct("2018-08-31 09:08:00") &amp; TimeStamp &lt; as.POSIXct("2018-08-31 10:50:00")</t>
  </si>
  <si>
    <t>DAS lag plat 21-09-2018 werken aan UPS/systeem schip</t>
  </si>
  <si>
    <t xml:space="preserve"> TimeStamp &gt; as.POSIXct("2018-09-03 11:11:00") &amp; TimeStamp &lt; as.POSIXct("2018-09-03 12:00:00")</t>
  </si>
  <si>
    <t>TimeStamp &gt; as.POSIXct("2018-09-04 09:16:00") &amp; TimeStamp &lt; as.POSIXct("2018-09-04 11:00:00")</t>
  </si>
  <si>
    <t>TimeStamp &gt; as.POSIXct("2018-09-05 10:21:00") &amp; TimeStamp &lt; as.POSIXct("2018-09-05 10:50:00")</t>
  </si>
  <si>
    <t>Enkel calibratie uitgevoerd geen check….. Enkel 0 en 800 gas kunnen gebruiken voor correctie data</t>
  </si>
  <si>
    <t>TimeStamp &gt; as.POSIXct("2018-09-10 09:48:00") &amp; TimeStamp &lt; as.POSIXct("2018-09-10 10:45:00") ))</t>
  </si>
  <si>
    <t xml:space="preserve"> TimeStamp &gt; as.POSIXct("2018-09-11 09:26:00") &amp; TimeStamp &lt; as.POSIXct("2018-09-11 10:45:00")</t>
  </si>
  <si>
    <t xml:space="preserve"> TimeStamp &gt; as.POSIXct("2018-09-14 09:13:00") &amp; TimeStamp &lt; as.POSIXct("2018-09-14 10:45:00")</t>
  </si>
  <si>
    <t>TimeStamp &gt; as.POSIXct("2018-09-17 09:49:00") &amp; TimeStamp &lt; as.POSIXct("2018-09-17 10:45:00")</t>
  </si>
  <si>
    <t xml:space="preserve">  TimeStamp &gt; as.POSIXct("2018-09-18 09:01:00") &amp; TimeStamp &lt; as.POSIXct("2018-09-18 10:45:00") )</t>
  </si>
  <si>
    <t xml:space="preserve">  TimeStamp &gt; as.POSIXct("2018-09-19 08:50:00") &amp; TimeStamp &lt; as.POSIXct("2018-09-19 10:45:00") </t>
  </si>
  <si>
    <t>TimeStamp &gt; as.POSIXct("2018-09-20 09:18:00") &amp; TimeStamp &lt; as.POSIXct("2018-09-20 10:45:00")</t>
  </si>
  <si>
    <t>TimeStamp &gt; as.POSIXct("2018-09-13 00:02:00") &amp; TimeStamp &lt; as.POSIXct("2018-09-13 00:05:00")</t>
  </si>
  <si>
    <t>TimeStamp &gt; as.POSIXct("2018-09-12 00:02:00") &amp; TimeStamp &lt; as.POSIXct("2018-09-12 00:05:00"</t>
  </si>
  <si>
    <t>0 gas bottle empty</t>
  </si>
  <si>
    <t>0 gas bottle changed</t>
  </si>
  <si>
    <t>Problem with solinoids</t>
  </si>
  <si>
    <t>schip binnen en buiten van 21:01-22:13</t>
  </si>
  <si>
    <t xml:space="preserve"> after calibration</t>
  </si>
  <si>
    <t>Oxy processed</t>
  </si>
  <si>
    <t>problem solinoids om 3 u en 5 u</t>
  </si>
  <si>
    <t>Pco2 processed</t>
  </si>
  <si>
    <t>TimeStamp &gt; as.POSIXct("2018-10-03 09:13:00") &amp; TimeStamp &lt; as.POSIXct("2018-10-03 10:00:00")</t>
  </si>
  <si>
    <t>problem with solinoid at check 15 u</t>
  </si>
  <si>
    <t xml:space="preserve"> TimeStamp &gt; as.POSIXct("2018-10-04 09:02:00") &amp; TimeStamp &lt; as.POSIXct("2018-10-04 10:00:00") ))</t>
  </si>
  <si>
    <t>pomp Equi niet uitgezet!!!!</t>
  </si>
  <si>
    <t xml:space="preserve">  TimeStamp &gt; as.POSIXct("2018-10-10 08:11:00") &amp; TimeStamp &lt; as.POSIXct("2018-10-10 10:35:00") ))</t>
  </si>
  <si>
    <t>TimeStamp &gt; as.POSIXct("2018-10-11 09:16:00") &amp; TimeStamp &lt; as.POSIXct("2018-10-11 10:35:00")</t>
  </si>
  <si>
    <t xml:space="preserve">  TimeStamp &gt; as.POSIXct("2018-10-05 10:05:00") &amp; TimeStamp &lt; as.POSIXct("2018-10-05 11:00:00")</t>
  </si>
  <si>
    <t xml:space="preserve">TimeStamp &gt; as.POSIXct("2018-10-08 10:28:00") &amp; TimeStamp &lt; as.POSIXct("2018-10-08 11:00:00") </t>
  </si>
  <si>
    <t>date + time</t>
  </si>
  <si>
    <t>TimeStamp &gt; as.POSIXct("2018-10-15 09:10:00") &amp; TimeStamp &lt; as.POSIXct("2018-10-15 11:00:00")</t>
  </si>
  <si>
    <t>TimeStamp &gt; as.POSIXct("2018-10-16 08:48:00") &amp; TimeStamp &lt; as.POSIXct("2018-10-16 11:00:00")</t>
  </si>
  <si>
    <t xml:space="preserve"> TimeStamp &gt; as.POSIXct("2018-10-17 08:53:00") &amp; TimeStamp &lt; as.POSIXct("2018-10-17 11:00:00"</t>
  </si>
  <si>
    <t>TimeStamp &gt; as.POSIXct("2018-10-09 09:16:00") &amp; TimeStamp &lt; as.POSIXct("2018-10-09 09:45:00") ))</t>
  </si>
  <si>
    <t>0 std anomaly base</t>
  </si>
  <si>
    <t>250 std anomaly base</t>
  </si>
  <si>
    <t>400 std anomaly base</t>
  </si>
  <si>
    <t>800 std anomaly base</t>
  </si>
  <si>
    <t>changed regulators 0 and 800 gas</t>
  </si>
  <si>
    <t>WINTERUUR!!!!!</t>
  </si>
  <si>
    <t>pCO2 done</t>
  </si>
  <si>
    <t xml:space="preserve">  TimeStamp &gt; as.POSIXct("2018-10-26 09:15:00") &amp; TimeStamp &lt; as.POSIXct("2018-10-26 11:00:00</t>
  </si>
  <si>
    <t>ship has not been out longer than 2 hours</t>
  </si>
  <si>
    <t>0 gas bottle empty!!!!!!!</t>
  </si>
  <si>
    <t>400.29-2.5</t>
  </si>
  <si>
    <t>0 gas bottle stays empty untill 14-11-2018</t>
  </si>
  <si>
    <t>changed blac tubing with BEV A line buting when ship was in</t>
  </si>
  <si>
    <t>Oxy data processed</t>
  </si>
  <si>
    <t xml:space="preserve">after calibration </t>
  </si>
  <si>
    <t>Changed licors and forgot to put ethernet cable in the licor</t>
  </si>
  <si>
    <t>CLOSED DOOR of DRY LAB</t>
  </si>
  <si>
    <t>buoy day</t>
  </si>
  <si>
    <t>placed good regulator on 0 gas bottle inside the dry lab</t>
  </si>
  <si>
    <t>ship did not sail any more in 2018 after this date.</t>
  </si>
  <si>
    <t>oxy data processed</t>
  </si>
  <si>
    <t>SOMEThing went wrong during calibration?????</t>
  </si>
  <si>
    <t>CO2 water processed</t>
  </si>
  <si>
    <t xml:space="preserve"> </t>
  </si>
  <si>
    <t>CO2 water done</t>
  </si>
  <si>
    <t>co2 water done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</si>
</sst>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400]h:mm:ss\ AM/PM"/>
    <numFmt numFmtId="165" formatCode="dd/mm/yy\ hh:mm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color rgb="FF00B05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14" fontId="0" fillId="0" borderId="0" xfId="0" applyNumberFormat="1"/>
    <xf numFmtId="20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20" fontId="2" fillId="0" borderId="0" xfId="0" applyNumberFormat="1" applyFont="1"/>
    <xf numFmtId="20" fontId="3" fillId="0" borderId="0" xfId="0" applyNumberFormat="1" applyFont="1"/>
    <xf numFmtId="2" fontId="2" fillId="0" borderId="0" xfId="0" applyNumberFormat="1" applyFont="1"/>
    <xf numFmtId="22" fontId="0" fillId="0" borderId="0" xfId="0" applyNumberFormat="1"/>
    <xf numFmtId="14" fontId="4" fillId="0" borderId="0" xfId="0" applyNumberFormat="1" applyFont="1"/>
    <xf numFmtId="164" fontId="0" fillId="0" borderId="0" xfId="0" applyNumberFormat="1"/>
    <xf numFmtId="0" fontId="0" fillId="0" borderId="0" xfId="0" applyNumberFormat="1"/>
    <xf numFmtId="165" fontId="0" fillId="0" borderId="0" xfId="0" applyNumberFormat="1"/>
    <xf numFmtId="16" fontId="0" fillId="0" borderId="0" xfId="0" applyNumberFormat="1"/>
    <xf numFmtId="14" fontId="2" fillId="0" borderId="0" xfId="0" applyNumberFormat="1" applyFont="1"/>
    <xf numFmtId="20" fontId="4" fillId="0" borderId="0" xfId="0" applyNumberFormat="1" applyFont="1"/>
    <xf numFmtId="2" fontId="0" fillId="0" borderId="0" xfId="0" applyNumberFormat="1"/>
    <xf numFmtId="0" fontId="5" fillId="0" borderId="0" xfId="0" applyFont="1"/>
  </cellXfs>
  <cellStyles count="1">
    <cellStyle name="Normal" xfId="0" builtinId="0"/>
  </cellStyles>
  <dxfs count="194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hartsheet" Target="chartsheets/sheet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560546666149816E-2"/>
          <c:y val="2.740951397040552E-2"/>
          <c:w val="0.90780019536581547"/>
          <c:h val="0.96220285093686009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'tests every 3 hours april'!$C$3:$C$161</c:f>
              <c:numCache>
                <c:formatCode>dd/mm/yy\ hh:mm</c:formatCode>
                <c:ptCount val="67"/>
                <c:pt idx="0">
                  <c:v>43189.384722222225</c:v>
                </c:pt>
                <c:pt idx="1">
                  <c:v>43193.427083333336</c:v>
                </c:pt>
                <c:pt idx="2">
                  <c:v>43193.474999999999</c:v>
                </c:pt>
                <c:pt idx="3">
                  <c:v>43193.643750000003</c:v>
                </c:pt>
                <c:pt idx="4">
                  <c:v>43193.796527777777</c:v>
                </c:pt>
                <c:pt idx="5">
                  <c:v>43193.821527777778</c:v>
                </c:pt>
                <c:pt idx="6">
                  <c:v>43193.89166666667</c:v>
                </c:pt>
                <c:pt idx="7">
                  <c:v>43194.379166666666</c:v>
                </c:pt>
                <c:pt idx="8">
                  <c:v>43194.402083333334</c:v>
                </c:pt>
                <c:pt idx="9">
                  <c:v>43194.474999999999</c:v>
                </c:pt>
                <c:pt idx="10">
                  <c:v>43194.777083333334</c:v>
                </c:pt>
                <c:pt idx="11">
                  <c:v>43196</c:v>
                </c:pt>
                <c:pt idx="12">
                  <c:v>43196.584722222222</c:v>
                </c:pt>
                <c:pt idx="13">
                  <c:v>43196.64166666667</c:v>
                </c:pt>
                <c:pt idx="14">
                  <c:v>43199.42291666667</c:v>
                </c:pt>
                <c:pt idx="15">
                  <c:v>43199.474999999999</c:v>
                </c:pt>
                <c:pt idx="16">
                  <c:v>43199.640972222223</c:v>
                </c:pt>
                <c:pt idx="17">
                  <c:v>43200.388888888891</c:v>
                </c:pt>
                <c:pt idx="18">
                  <c:v>43200.475694444445</c:v>
                </c:pt>
                <c:pt idx="19">
                  <c:v>43200.64166666667</c:v>
                </c:pt>
                <c:pt idx="20">
                  <c:v>43201.380555555559</c:v>
                </c:pt>
                <c:pt idx="21">
                  <c:v>43201.474305555559</c:v>
                </c:pt>
                <c:pt idx="22">
                  <c:v>43202.382638888892</c:v>
                </c:pt>
                <c:pt idx="23">
                  <c:v>43202.474999999999</c:v>
                </c:pt>
                <c:pt idx="24">
                  <c:v>43202.64166666667</c:v>
                </c:pt>
                <c:pt idx="25">
                  <c:v>43206.421527777777</c:v>
                </c:pt>
                <c:pt idx="26">
                  <c:v>43206.475694444445</c:v>
                </c:pt>
                <c:pt idx="27">
                  <c:v>43207.429861111108</c:v>
                </c:pt>
                <c:pt idx="28">
                  <c:v>43207.474999999999</c:v>
                </c:pt>
                <c:pt idx="29">
                  <c:v>43207.64166666667</c:v>
                </c:pt>
                <c:pt idx="30">
                  <c:v>43207.777083333334</c:v>
                </c:pt>
                <c:pt idx="31">
                  <c:v>43207.89166666667</c:v>
                </c:pt>
                <c:pt idx="32">
                  <c:v>43208.01666666667</c:v>
                </c:pt>
                <c:pt idx="33">
                  <c:v>43208.14166666667</c:v>
                </c:pt>
                <c:pt idx="34">
                  <c:v>43208.224999999999</c:v>
                </c:pt>
                <c:pt idx="35">
                  <c:v>43208.404166666667</c:v>
                </c:pt>
                <c:pt idx="36">
                  <c:v>43208.474999999999</c:v>
                </c:pt>
                <c:pt idx="37">
                  <c:v>43208.64166666667</c:v>
                </c:pt>
                <c:pt idx="38">
                  <c:v>43208.777083333334</c:v>
                </c:pt>
                <c:pt idx="39">
                  <c:v>43208.89166666667</c:v>
                </c:pt>
                <c:pt idx="40">
                  <c:v>43209.01666666667</c:v>
                </c:pt>
                <c:pt idx="41">
                  <c:v>43209.14166666667</c:v>
                </c:pt>
                <c:pt idx="42">
                  <c:v>43209.224999999999</c:v>
                </c:pt>
                <c:pt idx="43">
                  <c:v>43209.404166666667</c:v>
                </c:pt>
                <c:pt idx="44">
                  <c:v>43209.474999999999</c:v>
                </c:pt>
                <c:pt idx="45">
                  <c:v>43209.64166666667</c:v>
                </c:pt>
                <c:pt idx="46">
                  <c:v>43209.777083333334</c:v>
                </c:pt>
                <c:pt idx="47">
                  <c:v>43209.890972222223</c:v>
                </c:pt>
                <c:pt idx="48">
                  <c:v>43210.01666666667</c:v>
                </c:pt>
                <c:pt idx="49">
                  <c:v>43210.14166666667</c:v>
                </c:pt>
                <c:pt idx="50">
                  <c:v>43210.224305555559</c:v>
                </c:pt>
                <c:pt idx="51">
                  <c:v>43210.402083333334</c:v>
                </c:pt>
                <c:pt idx="52">
                  <c:v>43210.474999999999</c:v>
                </c:pt>
                <c:pt idx="53">
                  <c:v>43213.474999999999</c:v>
                </c:pt>
                <c:pt idx="54">
                  <c:v>43213.64166666667</c:v>
                </c:pt>
                <c:pt idx="55">
                  <c:v>43214.404166666667</c:v>
                </c:pt>
                <c:pt idx="56">
                  <c:v>43214.474999999999</c:v>
                </c:pt>
                <c:pt idx="57">
                  <c:v>43214.64166666667</c:v>
                </c:pt>
                <c:pt idx="58">
                  <c:v>43215.385416666664</c:v>
                </c:pt>
                <c:pt idx="59">
                  <c:v>43215.474999999999</c:v>
                </c:pt>
                <c:pt idx="60">
                  <c:v>43215.64166666667</c:v>
                </c:pt>
                <c:pt idx="61">
                  <c:v>43216.431944444441</c:v>
                </c:pt>
                <c:pt idx="62">
                  <c:v>43216.474999999999</c:v>
                </c:pt>
                <c:pt idx="63">
                  <c:v>43216.64166666667</c:v>
                </c:pt>
                <c:pt idx="64">
                  <c:v>43217.407638888886</c:v>
                </c:pt>
                <c:pt idx="65">
                  <c:v>43217.475694444445</c:v>
                </c:pt>
                <c:pt idx="66">
                  <c:v>43217.645833333336</c:v>
                </c:pt>
              </c:numCache>
            </c:numRef>
          </c:xVal>
          <c:yVal>
            <c:numRef>
              <c:f>'tests every 3 hours april'!$D$3:$D$161</c:f>
              <c:numCache>
                <c:formatCode>General</c:formatCode>
                <c:ptCount val="67"/>
                <c:pt idx="0">
                  <c:v>-0.04</c:v>
                </c:pt>
                <c:pt idx="1">
                  <c:v>0.12</c:v>
                </c:pt>
                <c:pt idx="2">
                  <c:v>-0.06</c:v>
                </c:pt>
                <c:pt idx="3">
                  <c:v>0.56000000000000005</c:v>
                </c:pt>
                <c:pt idx="4">
                  <c:v>1.58</c:v>
                </c:pt>
                <c:pt idx="5">
                  <c:v>0.08</c:v>
                </c:pt>
                <c:pt idx="6">
                  <c:v>-0.06</c:v>
                </c:pt>
                <c:pt idx="7">
                  <c:v>1.99</c:v>
                </c:pt>
                <c:pt idx="8">
                  <c:v>0.1</c:v>
                </c:pt>
                <c:pt idx="9">
                  <c:v>0.02</c:v>
                </c:pt>
                <c:pt idx="10">
                  <c:v>-0.19</c:v>
                </c:pt>
                <c:pt idx="11">
                  <c:v>-0.06</c:v>
                </c:pt>
                <c:pt idx="12">
                  <c:v>0.21</c:v>
                </c:pt>
                <c:pt idx="13">
                  <c:v>0.56999999999999995</c:v>
                </c:pt>
                <c:pt idx="14">
                  <c:v>-0.04</c:v>
                </c:pt>
                <c:pt idx="15">
                  <c:v>0.5</c:v>
                </c:pt>
                <c:pt idx="16">
                  <c:v>3.07</c:v>
                </c:pt>
                <c:pt idx="17">
                  <c:v>-0.06</c:v>
                </c:pt>
                <c:pt idx="18">
                  <c:v>-0.62</c:v>
                </c:pt>
                <c:pt idx="19">
                  <c:v>-0.37</c:v>
                </c:pt>
                <c:pt idx="20">
                  <c:v>-0.05</c:v>
                </c:pt>
                <c:pt idx="21">
                  <c:v>0.27</c:v>
                </c:pt>
                <c:pt idx="22">
                  <c:v>-7.0000000000000007E-2</c:v>
                </c:pt>
                <c:pt idx="23">
                  <c:v>-0.01</c:v>
                </c:pt>
                <c:pt idx="24">
                  <c:v>2.06</c:v>
                </c:pt>
                <c:pt idx="25">
                  <c:v>0.03</c:v>
                </c:pt>
                <c:pt idx="26">
                  <c:v>-0.08</c:v>
                </c:pt>
                <c:pt idx="27">
                  <c:v>-0.06</c:v>
                </c:pt>
                <c:pt idx="28">
                  <c:v>-0.76</c:v>
                </c:pt>
                <c:pt idx="29">
                  <c:v>-1.91</c:v>
                </c:pt>
                <c:pt idx="30">
                  <c:v>-1.24</c:v>
                </c:pt>
                <c:pt idx="31">
                  <c:v>-0.26</c:v>
                </c:pt>
                <c:pt idx="32">
                  <c:v>0.75</c:v>
                </c:pt>
                <c:pt idx="33">
                  <c:v>1.8</c:v>
                </c:pt>
                <c:pt idx="34">
                  <c:v>2.2599999999999998</c:v>
                </c:pt>
                <c:pt idx="35">
                  <c:v>0.14000000000000001</c:v>
                </c:pt>
                <c:pt idx="36">
                  <c:v>0.74</c:v>
                </c:pt>
                <c:pt idx="37">
                  <c:v>0.51</c:v>
                </c:pt>
                <c:pt idx="38">
                  <c:v>0.4</c:v>
                </c:pt>
                <c:pt idx="39">
                  <c:v>-0.05</c:v>
                </c:pt>
                <c:pt idx="40">
                  <c:v>0.13</c:v>
                </c:pt>
                <c:pt idx="41">
                  <c:v>1.23</c:v>
                </c:pt>
                <c:pt idx="42">
                  <c:v>1.44</c:v>
                </c:pt>
                <c:pt idx="43">
                  <c:v>0.01</c:v>
                </c:pt>
                <c:pt idx="44">
                  <c:v>-0.65</c:v>
                </c:pt>
                <c:pt idx="45">
                  <c:v>-0.97</c:v>
                </c:pt>
                <c:pt idx="46">
                  <c:v>-0.35</c:v>
                </c:pt>
                <c:pt idx="47">
                  <c:v>-1.52</c:v>
                </c:pt>
                <c:pt idx="48">
                  <c:v>-1.86</c:v>
                </c:pt>
                <c:pt idx="49">
                  <c:v>-1.6</c:v>
                </c:pt>
                <c:pt idx="50">
                  <c:v>-1.48</c:v>
                </c:pt>
                <c:pt idx="51">
                  <c:v>7.0000000000000007E-2</c:v>
                </c:pt>
                <c:pt idx="52">
                  <c:v>-0.03</c:v>
                </c:pt>
                <c:pt idx="53">
                  <c:v>-4.5199999999999996</c:v>
                </c:pt>
                <c:pt idx="54">
                  <c:v>-4</c:v>
                </c:pt>
                <c:pt idx="55">
                  <c:v>0.04</c:v>
                </c:pt>
                <c:pt idx="56">
                  <c:v>-0.55000000000000004</c:v>
                </c:pt>
                <c:pt idx="57">
                  <c:v>-2.6</c:v>
                </c:pt>
                <c:pt idx="58">
                  <c:v>7.0000000000000007E-2</c:v>
                </c:pt>
                <c:pt idx="59">
                  <c:v>0.62</c:v>
                </c:pt>
                <c:pt idx="60">
                  <c:v>0.59</c:v>
                </c:pt>
                <c:pt idx="61">
                  <c:v>0.08</c:v>
                </c:pt>
                <c:pt idx="62">
                  <c:v>0.12</c:v>
                </c:pt>
                <c:pt idx="63">
                  <c:v>0.15</c:v>
                </c:pt>
                <c:pt idx="64">
                  <c:v>-0.06</c:v>
                </c:pt>
                <c:pt idx="65">
                  <c:v>-0.45</c:v>
                </c:pt>
                <c:pt idx="66">
                  <c:v>0.16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DFB-44D1-B278-0F20F2E3A5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9691008"/>
        <c:axId val="379692544"/>
      </c:scatterChart>
      <c:valAx>
        <c:axId val="379691008"/>
        <c:scaling>
          <c:orientation val="minMax"/>
        </c:scaling>
        <c:delete val="0"/>
        <c:axPos val="b"/>
        <c:numFmt formatCode="dd/mm\ hh:mm" sourceLinked="0"/>
        <c:majorTickMark val="out"/>
        <c:minorTickMark val="none"/>
        <c:tickLblPos val="nextTo"/>
        <c:crossAx val="379692544"/>
        <c:crosses val="autoZero"/>
        <c:crossBetween val="midCat"/>
      </c:valAx>
      <c:valAx>
        <c:axId val="379692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796910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'tests every 3 hours april'!$C$3:$C$161</c:f>
              <c:numCache>
                <c:formatCode>dd/mm/yy\ hh:mm</c:formatCode>
                <c:ptCount val="67"/>
                <c:pt idx="0">
                  <c:v>43189.384722222225</c:v>
                </c:pt>
                <c:pt idx="1">
                  <c:v>43193.427083333336</c:v>
                </c:pt>
                <c:pt idx="2">
                  <c:v>43193.474999999999</c:v>
                </c:pt>
                <c:pt idx="3">
                  <c:v>43193.643750000003</c:v>
                </c:pt>
                <c:pt idx="4">
                  <c:v>43193.796527777777</c:v>
                </c:pt>
                <c:pt idx="5">
                  <c:v>43193.821527777778</c:v>
                </c:pt>
                <c:pt idx="6">
                  <c:v>43193.89166666667</c:v>
                </c:pt>
                <c:pt idx="7">
                  <c:v>43194.379166666666</c:v>
                </c:pt>
                <c:pt idx="8">
                  <c:v>43194.402083333334</c:v>
                </c:pt>
                <c:pt idx="9">
                  <c:v>43194.474999999999</c:v>
                </c:pt>
                <c:pt idx="10">
                  <c:v>43194.777083333334</c:v>
                </c:pt>
                <c:pt idx="11">
                  <c:v>43196</c:v>
                </c:pt>
                <c:pt idx="12">
                  <c:v>43196.584722222222</c:v>
                </c:pt>
                <c:pt idx="13">
                  <c:v>43196.64166666667</c:v>
                </c:pt>
                <c:pt idx="14">
                  <c:v>43199.42291666667</c:v>
                </c:pt>
                <c:pt idx="15">
                  <c:v>43199.474999999999</c:v>
                </c:pt>
                <c:pt idx="16">
                  <c:v>43199.640972222223</c:v>
                </c:pt>
                <c:pt idx="17">
                  <c:v>43200.388888888891</c:v>
                </c:pt>
                <c:pt idx="18">
                  <c:v>43200.475694444445</c:v>
                </c:pt>
                <c:pt idx="19">
                  <c:v>43200.64166666667</c:v>
                </c:pt>
                <c:pt idx="20">
                  <c:v>43201.380555555559</c:v>
                </c:pt>
                <c:pt idx="21">
                  <c:v>43201.474305555559</c:v>
                </c:pt>
                <c:pt idx="22">
                  <c:v>43202.382638888892</c:v>
                </c:pt>
                <c:pt idx="23">
                  <c:v>43202.474999999999</c:v>
                </c:pt>
                <c:pt idx="24">
                  <c:v>43202.64166666667</c:v>
                </c:pt>
                <c:pt idx="25">
                  <c:v>43206.421527777777</c:v>
                </c:pt>
                <c:pt idx="26">
                  <c:v>43206.475694444445</c:v>
                </c:pt>
                <c:pt idx="27">
                  <c:v>43207.429861111108</c:v>
                </c:pt>
                <c:pt idx="28">
                  <c:v>43207.474999999999</c:v>
                </c:pt>
                <c:pt idx="29">
                  <c:v>43207.64166666667</c:v>
                </c:pt>
                <c:pt idx="30">
                  <c:v>43207.777083333334</c:v>
                </c:pt>
                <c:pt idx="31">
                  <c:v>43207.89166666667</c:v>
                </c:pt>
                <c:pt idx="32">
                  <c:v>43208.01666666667</c:v>
                </c:pt>
                <c:pt idx="33">
                  <c:v>43208.14166666667</c:v>
                </c:pt>
                <c:pt idx="34">
                  <c:v>43208.224999999999</c:v>
                </c:pt>
                <c:pt idx="35">
                  <c:v>43208.404166666667</c:v>
                </c:pt>
                <c:pt idx="36">
                  <c:v>43208.474999999999</c:v>
                </c:pt>
                <c:pt idx="37">
                  <c:v>43208.64166666667</c:v>
                </c:pt>
                <c:pt idx="38">
                  <c:v>43208.777083333334</c:v>
                </c:pt>
                <c:pt idx="39">
                  <c:v>43208.89166666667</c:v>
                </c:pt>
                <c:pt idx="40">
                  <c:v>43209.01666666667</c:v>
                </c:pt>
                <c:pt idx="41">
                  <c:v>43209.14166666667</c:v>
                </c:pt>
                <c:pt idx="42">
                  <c:v>43209.224999999999</c:v>
                </c:pt>
                <c:pt idx="43">
                  <c:v>43209.404166666667</c:v>
                </c:pt>
                <c:pt idx="44">
                  <c:v>43209.474999999999</c:v>
                </c:pt>
                <c:pt idx="45">
                  <c:v>43209.64166666667</c:v>
                </c:pt>
                <c:pt idx="46">
                  <c:v>43209.777083333334</c:v>
                </c:pt>
                <c:pt idx="47">
                  <c:v>43209.890972222223</c:v>
                </c:pt>
                <c:pt idx="48">
                  <c:v>43210.01666666667</c:v>
                </c:pt>
                <c:pt idx="49">
                  <c:v>43210.14166666667</c:v>
                </c:pt>
                <c:pt idx="50">
                  <c:v>43210.224305555559</c:v>
                </c:pt>
                <c:pt idx="51">
                  <c:v>43210.402083333334</c:v>
                </c:pt>
                <c:pt idx="52">
                  <c:v>43210.474999999999</c:v>
                </c:pt>
                <c:pt idx="53">
                  <c:v>43213.474999999999</c:v>
                </c:pt>
                <c:pt idx="54">
                  <c:v>43213.64166666667</c:v>
                </c:pt>
                <c:pt idx="55">
                  <c:v>43214.404166666667</c:v>
                </c:pt>
                <c:pt idx="56">
                  <c:v>43214.474999999999</c:v>
                </c:pt>
                <c:pt idx="57">
                  <c:v>43214.64166666667</c:v>
                </c:pt>
                <c:pt idx="58">
                  <c:v>43215.385416666664</c:v>
                </c:pt>
                <c:pt idx="59">
                  <c:v>43215.474999999999</c:v>
                </c:pt>
                <c:pt idx="60">
                  <c:v>43215.64166666667</c:v>
                </c:pt>
                <c:pt idx="61">
                  <c:v>43216.431944444441</c:v>
                </c:pt>
                <c:pt idx="62">
                  <c:v>43216.474999999999</c:v>
                </c:pt>
                <c:pt idx="63">
                  <c:v>43216.64166666667</c:v>
                </c:pt>
                <c:pt idx="64">
                  <c:v>43217.407638888886</c:v>
                </c:pt>
                <c:pt idx="65">
                  <c:v>43217.475694444445</c:v>
                </c:pt>
                <c:pt idx="66">
                  <c:v>43217.645833333336</c:v>
                </c:pt>
              </c:numCache>
            </c:numRef>
          </c:xVal>
          <c:yVal>
            <c:numRef>
              <c:f>'tests every 3 hours april'!$E$3:$E$161</c:f>
              <c:numCache>
                <c:formatCode>General</c:formatCode>
                <c:ptCount val="67"/>
                <c:pt idx="0">
                  <c:v>248.88</c:v>
                </c:pt>
                <c:pt idx="1">
                  <c:v>248.89</c:v>
                </c:pt>
                <c:pt idx="2">
                  <c:v>248.71</c:v>
                </c:pt>
                <c:pt idx="3">
                  <c:v>249.71</c:v>
                </c:pt>
                <c:pt idx="5">
                  <c:v>248.84</c:v>
                </c:pt>
                <c:pt idx="6">
                  <c:v>248.86</c:v>
                </c:pt>
                <c:pt idx="8">
                  <c:v>249.18</c:v>
                </c:pt>
                <c:pt idx="9">
                  <c:v>249.06</c:v>
                </c:pt>
                <c:pt idx="10">
                  <c:v>248.65</c:v>
                </c:pt>
                <c:pt idx="11">
                  <c:v>249.11</c:v>
                </c:pt>
                <c:pt idx="12">
                  <c:v>249.49</c:v>
                </c:pt>
                <c:pt idx="13">
                  <c:v>249.79</c:v>
                </c:pt>
                <c:pt idx="14">
                  <c:v>248.95</c:v>
                </c:pt>
                <c:pt idx="15">
                  <c:v>249.77</c:v>
                </c:pt>
                <c:pt idx="16">
                  <c:v>253.12</c:v>
                </c:pt>
                <c:pt idx="17">
                  <c:v>248.63</c:v>
                </c:pt>
                <c:pt idx="18">
                  <c:v>248.02</c:v>
                </c:pt>
                <c:pt idx="19">
                  <c:v>248.29</c:v>
                </c:pt>
                <c:pt idx="20">
                  <c:v>248.73</c:v>
                </c:pt>
                <c:pt idx="21">
                  <c:v>249.29</c:v>
                </c:pt>
                <c:pt idx="22">
                  <c:v>248.69</c:v>
                </c:pt>
                <c:pt idx="23">
                  <c:v>248.93</c:v>
                </c:pt>
                <c:pt idx="24">
                  <c:v>251.74</c:v>
                </c:pt>
                <c:pt idx="25">
                  <c:v>248.95</c:v>
                </c:pt>
                <c:pt idx="26">
                  <c:v>248.8</c:v>
                </c:pt>
                <c:pt idx="27">
                  <c:v>248.93</c:v>
                </c:pt>
                <c:pt idx="28">
                  <c:v>247.98</c:v>
                </c:pt>
                <c:pt idx="29">
                  <c:v>246.47</c:v>
                </c:pt>
                <c:pt idx="30">
                  <c:v>247.18</c:v>
                </c:pt>
                <c:pt idx="31">
                  <c:v>248.44</c:v>
                </c:pt>
                <c:pt idx="32">
                  <c:v>249.7</c:v>
                </c:pt>
                <c:pt idx="33">
                  <c:v>251.37</c:v>
                </c:pt>
                <c:pt idx="34">
                  <c:v>251.95</c:v>
                </c:pt>
                <c:pt idx="35">
                  <c:v>249.49</c:v>
                </c:pt>
                <c:pt idx="36">
                  <c:v>250.02</c:v>
                </c:pt>
                <c:pt idx="37">
                  <c:v>249.61</c:v>
                </c:pt>
                <c:pt idx="38">
                  <c:v>249.53</c:v>
                </c:pt>
                <c:pt idx="39">
                  <c:v>249.01</c:v>
                </c:pt>
                <c:pt idx="40">
                  <c:v>249.48</c:v>
                </c:pt>
                <c:pt idx="41">
                  <c:v>250.85</c:v>
                </c:pt>
                <c:pt idx="42">
                  <c:v>251.17</c:v>
                </c:pt>
                <c:pt idx="43">
                  <c:v>249.14</c:v>
                </c:pt>
                <c:pt idx="44">
                  <c:v>248.29</c:v>
                </c:pt>
                <c:pt idx="45">
                  <c:v>247.51</c:v>
                </c:pt>
                <c:pt idx="46">
                  <c:v>247.72</c:v>
                </c:pt>
                <c:pt idx="47">
                  <c:v>246.72</c:v>
                </c:pt>
                <c:pt idx="48">
                  <c:v>246.5</c:v>
                </c:pt>
                <c:pt idx="49">
                  <c:v>246.99</c:v>
                </c:pt>
                <c:pt idx="50">
                  <c:v>247.24</c:v>
                </c:pt>
                <c:pt idx="51">
                  <c:v>249.24</c:v>
                </c:pt>
                <c:pt idx="52">
                  <c:v>249.04</c:v>
                </c:pt>
                <c:pt idx="53">
                  <c:v>243</c:v>
                </c:pt>
                <c:pt idx="54">
                  <c:v>243.94</c:v>
                </c:pt>
                <c:pt idx="55">
                  <c:v>249.09</c:v>
                </c:pt>
                <c:pt idx="56">
                  <c:v>248.2</c:v>
                </c:pt>
                <c:pt idx="57">
                  <c:v>245.5</c:v>
                </c:pt>
                <c:pt idx="58">
                  <c:v>249.06</c:v>
                </c:pt>
                <c:pt idx="59">
                  <c:v>249.7</c:v>
                </c:pt>
                <c:pt idx="60">
                  <c:v>249.62</c:v>
                </c:pt>
                <c:pt idx="61">
                  <c:v>249.25</c:v>
                </c:pt>
                <c:pt idx="62">
                  <c:v>249.18</c:v>
                </c:pt>
                <c:pt idx="63">
                  <c:v>249.2</c:v>
                </c:pt>
                <c:pt idx="64">
                  <c:v>248.88</c:v>
                </c:pt>
                <c:pt idx="65">
                  <c:v>248.47</c:v>
                </c:pt>
                <c:pt idx="66">
                  <c:v>249.24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0AD-4594-BA95-438FB1EF7D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556416"/>
        <c:axId val="442557952"/>
      </c:scatterChart>
      <c:valAx>
        <c:axId val="442556416"/>
        <c:scaling>
          <c:orientation val="minMax"/>
        </c:scaling>
        <c:delete val="0"/>
        <c:axPos val="b"/>
        <c:numFmt formatCode="dd/mm\ hh:mm" sourceLinked="0"/>
        <c:majorTickMark val="out"/>
        <c:minorTickMark val="none"/>
        <c:tickLblPos val="nextTo"/>
        <c:crossAx val="442557952"/>
        <c:crosses val="autoZero"/>
        <c:crossBetween val="midCat"/>
      </c:valAx>
      <c:valAx>
        <c:axId val="442557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425564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'tests every 3 hours april'!$C$3:$C$161</c:f>
              <c:numCache>
                <c:formatCode>dd/mm/yy\ hh:mm</c:formatCode>
                <c:ptCount val="67"/>
                <c:pt idx="0">
                  <c:v>43189.384722222225</c:v>
                </c:pt>
                <c:pt idx="1">
                  <c:v>43193.427083333336</c:v>
                </c:pt>
                <c:pt idx="2">
                  <c:v>43193.474999999999</c:v>
                </c:pt>
                <c:pt idx="3">
                  <c:v>43193.643750000003</c:v>
                </c:pt>
                <c:pt idx="4">
                  <c:v>43193.796527777777</c:v>
                </c:pt>
                <c:pt idx="5">
                  <c:v>43193.821527777778</c:v>
                </c:pt>
                <c:pt idx="6">
                  <c:v>43193.89166666667</c:v>
                </c:pt>
                <c:pt idx="7">
                  <c:v>43194.379166666666</c:v>
                </c:pt>
                <c:pt idx="8">
                  <c:v>43194.402083333334</c:v>
                </c:pt>
                <c:pt idx="9">
                  <c:v>43194.474999999999</c:v>
                </c:pt>
                <c:pt idx="10">
                  <c:v>43194.777083333334</c:v>
                </c:pt>
                <c:pt idx="11">
                  <c:v>43196</c:v>
                </c:pt>
                <c:pt idx="12">
                  <c:v>43196.584722222222</c:v>
                </c:pt>
                <c:pt idx="13">
                  <c:v>43196.64166666667</c:v>
                </c:pt>
                <c:pt idx="14">
                  <c:v>43199.42291666667</c:v>
                </c:pt>
                <c:pt idx="15">
                  <c:v>43199.474999999999</c:v>
                </c:pt>
                <c:pt idx="16">
                  <c:v>43199.640972222223</c:v>
                </c:pt>
                <c:pt idx="17">
                  <c:v>43200.388888888891</c:v>
                </c:pt>
                <c:pt idx="18">
                  <c:v>43200.475694444445</c:v>
                </c:pt>
                <c:pt idx="19">
                  <c:v>43200.64166666667</c:v>
                </c:pt>
                <c:pt idx="20">
                  <c:v>43201.380555555559</c:v>
                </c:pt>
                <c:pt idx="21">
                  <c:v>43201.474305555559</c:v>
                </c:pt>
                <c:pt idx="22">
                  <c:v>43202.382638888892</c:v>
                </c:pt>
                <c:pt idx="23">
                  <c:v>43202.474999999999</c:v>
                </c:pt>
                <c:pt idx="24">
                  <c:v>43202.64166666667</c:v>
                </c:pt>
                <c:pt idx="25">
                  <c:v>43206.421527777777</c:v>
                </c:pt>
                <c:pt idx="26">
                  <c:v>43206.475694444445</c:v>
                </c:pt>
                <c:pt idx="27">
                  <c:v>43207.429861111108</c:v>
                </c:pt>
                <c:pt idx="28">
                  <c:v>43207.474999999999</c:v>
                </c:pt>
                <c:pt idx="29">
                  <c:v>43207.64166666667</c:v>
                </c:pt>
                <c:pt idx="30">
                  <c:v>43207.777083333334</c:v>
                </c:pt>
                <c:pt idx="31">
                  <c:v>43207.89166666667</c:v>
                </c:pt>
                <c:pt idx="32">
                  <c:v>43208.01666666667</c:v>
                </c:pt>
                <c:pt idx="33">
                  <c:v>43208.14166666667</c:v>
                </c:pt>
                <c:pt idx="34">
                  <c:v>43208.224999999999</c:v>
                </c:pt>
                <c:pt idx="35">
                  <c:v>43208.404166666667</c:v>
                </c:pt>
                <c:pt idx="36">
                  <c:v>43208.474999999999</c:v>
                </c:pt>
                <c:pt idx="37">
                  <c:v>43208.64166666667</c:v>
                </c:pt>
                <c:pt idx="38">
                  <c:v>43208.777083333334</c:v>
                </c:pt>
                <c:pt idx="39">
                  <c:v>43208.89166666667</c:v>
                </c:pt>
                <c:pt idx="40">
                  <c:v>43209.01666666667</c:v>
                </c:pt>
                <c:pt idx="41">
                  <c:v>43209.14166666667</c:v>
                </c:pt>
                <c:pt idx="42">
                  <c:v>43209.224999999999</c:v>
                </c:pt>
                <c:pt idx="43">
                  <c:v>43209.404166666667</c:v>
                </c:pt>
                <c:pt idx="44">
                  <c:v>43209.474999999999</c:v>
                </c:pt>
                <c:pt idx="45">
                  <c:v>43209.64166666667</c:v>
                </c:pt>
                <c:pt idx="46">
                  <c:v>43209.777083333334</c:v>
                </c:pt>
                <c:pt idx="47">
                  <c:v>43209.890972222223</c:v>
                </c:pt>
                <c:pt idx="48">
                  <c:v>43210.01666666667</c:v>
                </c:pt>
                <c:pt idx="49">
                  <c:v>43210.14166666667</c:v>
                </c:pt>
                <c:pt idx="50">
                  <c:v>43210.224305555559</c:v>
                </c:pt>
                <c:pt idx="51">
                  <c:v>43210.402083333334</c:v>
                </c:pt>
                <c:pt idx="52">
                  <c:v>43210.474999999999</c:v>
                </c:pt>
                <c:pt idx="53">
                  <c:v>43213.474999999999</c:v>
                </c:pt>
                <c:pt idx="54">
                  <c:v>43213.64166666667</c:v>
                </c:pt>
                <c:pt idx="55">
                  <c:v>43214.404166666667</c:v>
                </c:pt>
                <c:pt idx="56">
                  <c:v>43214.474999999999</c:v>
                </c:pt>
                <c:pt idx="57">
                  <c:v>43214.64166666667</c:v>
                </c:pt>
                <c:pt idx="58">
                  <c:v>43215.385416666664</c:v>
                </c:pt>
                <c:pt idx="59">
                  <c:v>43215.474999999999</c:v>
                </c:pt>
                <c:pt idx="60">
                  <c:v>43215.64166666667</c:v>
                </c:pt>
                <c:pt idx="61">
                  <c:v>43216.431944444441</c:v>
                </c:pt>
                <c:pt idx="62">
                  <c:v>43216.474999999999</c:v>
                </c:pt>
                <c:pt idx="63">
                  <c:v>43216.64166666667</c:v>
                </c:pt>
                <c:pt idx="64">
                  <c:v>43217.407638888886</c:v>
                </c:pt>
                <c:pt idx="65">
                  <c:v>43217.475694444445</c:v>
                </c:pt>
                <c:pt idx="66">
                  <c:v>43217.645833333336</c:v>
                </c:pt>
              </c:numCache>
            </c:numRef>
          </c:xVal>
          <c:yVal>
            <c:numRef>
              <c:f>'tests every 3 hours april'!$F$3:$F$161</c:f>
              <c:numCache>
                <c:formatCode>General</c:formatCode>
                <c:ptCount val="67"/>
                <c:pt idx="0">
                  <c:v>399.28</c:v>
                </c:pt>
                <c:pt idx="1">
                  <c:v>399.41</c:v>
                </c:pt>
                <c:pt idx="2">
                  <c:v>399.23</c:v>
                </c:pt>
                <c:pt idx="3">
                  <c:v>400.48</c:v>
                </c:pt>
                <c:pt idx="5">
                  <c:v>399.39</c:v>
                </c:pt>
                <c:pt idx="6">
                  <c:v>399.39</c:v>
                </c:pt>
                <c:pt idx="8">
                  <c:v>399.79</c:v>
                </c:pt>
                <c:pt idx="9">
                  <c:v>399.65</c:v>
                </c:pt>
                <c:pt idx="10">
                  <c:v>399.09</c:v>
                </c:pt>
                <c:pt idx="11">
                  <c:v>399.56</c:v>
                </c:pt>
                <c:pt idx="12">
                  <c:v>400.15</c:v>
                </c:pt>
                <c:pt idx="13">
                  <c:v>400.44</c:v>
                </c:pt>
                <c:pt idx="14">
                  <c:v>399.53</c:v>
                </c:pt>
                <c:pt idx="15">
                  <c:v>400.43</c:v>
                </c:pt>
                <c:pt idx="16">
                  <c:v>404.39</c:v>
                </c:pt>
                <c:pt idx="17">
                  <c:v>399.12</c:v>
                </c:pt>
                <c:pt idx="18">
                  <c:v>398.43</c:v>
                </c:pt>
                <c:pt idx="19">
                  <c:v>398.8</c:v>
                </c:pt>
                <c:pt idx="20">
                  <c:v>399.27</c:v>
                </c:pt>
                <c:pt idx="21">
                  <c:v>399.93</c:v>
                </c:pt>
                <c:pt idx="22">
                  <c:v>398.99</c:v>
                </c:pt>
                <c:pt idx="23">
                  <c:v>399.5</c:v>
                </c:pt>
                <c:pt idx="24">
                  <c:v>402.86</c:v>
                </c:pt>
                <c:pt idx="25">
                  <c:v>399.48</c:v>
                </c:pt>
                <c:pt idx="26">
                  <c:v>399.2</c:v>
                </c:pt>
                <c:pt idx="27">
                  <c:v>399.46</c:v>
                </c:pt>
                <c:pt idx="28">
                  <c:v>398.31</c:v>
                </c:pt>
                <c:pt idx="29">
                  <c:v>396.71</c:v>
                </c:pt>
                <c:pt idx="30">
                  <c:v>397.6</c:v>
                </c:pt>
                <c:pt idx="31">
                  <c:v>399</c:v>
                </c:pt>
                <c:pt idx="32">
                  <c:v>400.82</c:v>
                </c:pt>
                <c:pt idx="33">
                  <c:v>402.36</c:v>
                </c:pt>
                <c:pt idx="34">
                  <c:v>403.1</c:v>
                </c:pt>
                <c:pt idx="35">
                  <c:v>400.28</c:v>
                </c:pt>
                <c:pt idx="36">
                  <c:v>400.9</c:v>
                </c:pt>
                <c:pt idx="37">
                  <c:v>400.32</c:v>
                </c:pt>
                <c:pt idx="38">
                  <c:v>400.29</c:v>
                </c:pt>
                <c:pt idx="39">
                  <c:v>399.66</c:v>
                </c:pt>
                <c:pt idx="40">
                  <c:v>400.2</c:v>
                </c:pt>
                <c:pt idx="41">
                  <c:v>401.92</c:v>
                </c:pt>
                <c:pt idx="42">
                  <c:v>402.23</c:v>
                </c:pt>
                <c:pt idx="43">
                  <c:v>399.77</c:v>
                </c:pt>
                <c:pt idx="44">
                  <c:v>398.72</c:v>
                </c:pt>
                <c:pt idx="45">
                  <c:v>398.19</c:v>
                </c:pt>
                <c:pt idx="46">
                  <c:v>398.21</c:v>
                </c:pt>
                <c:pt idx="47">
                  <c:v>396.99</c:v>
                </c:pt>
                <c:pt idx="48">
                  <c:v>396.79</c:v>
                </c:pt>
                <c:pt idx="49">
                  <c:v>397.33</c:v>
                </c:pt>
                <c:pt idx="50">
                  <c:v>397.65</c:v>
                </c:pt>
                <c:pt idx="51">
                  <c:v>399.9</c:v>
                </c:pt>
                <c:pt idx="52">
                  <c:v>399.67</c:v>
                </c:pt>
                <c:pt idx="53">
                  <c:v>392.67</c:v>
                </c:pt>
                <c:pt idx="54">
                  <c:v>393.74</c:v>
                </c:pt>
                <c:pt idx="55">
                  <c:v>399.65</c:v>
                </c:pt>
                <c:pt idx="56">
                  <c:v>398.66</c:v>
                </c:pt>
                <c:pt idx="57">
                  <c:v>395.42</c:v>
                </c:pt>
                <c:pt idx="58">
                  <c:v>399.76</c:v>
                </c:pt>
                <c:pt idx="59">
                  <c:v>400.39</c:v>
                </c:pt>
                <c:pt idx="60">
                  <c:v>400.33</c:v>
                </c:pt>
                <c:pt idx="61">
                  <c:v>399.94</c:v>
                </c:pt>
                <c:pt idx="62">
                  <c:v>399.85</c:v>
                </c:pt>
                <c:pt idx="63">
                  <c:v>399.84</c:v>
                </c:pt>
                <c:pt idx="64">
                  <c:v>399.36</c:v>
                </c:pt>
                <c:pt idx="65">
                  <c:v>398.8</c:v>
                </c:pt>
                <c:pt idx="66">
                  <c:v>399.96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8D9-4798-9EA5-71FBDFCB20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060608"/>
        <c:axId val="167062144"/>
      </c:scatterChart>
      <c:valAx>
        <c:axId val="167060608"/>
        <c:scaling>
          <c:orientation val="minMax"/>
        </c:scaling>
        <c:delete val="0"/>
        <c:axPos val="b"/>
        <c:numFmt formatCode="dd/mm\ hh:mm" sourceLinked="0"/>
        <c:majorTickMark val="out"/>
        <c:minorTickMark val="none"/>
        <c:tickLblPos val="nextTo"/>
        <c:crossAx val="167062144"/>
        <c:crosses val="autoZero"/>
        <c:crossBetween val="midCat"/>
      </c:valAx>
      <c:valAx>
        <c:axId val="1670621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70606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'tests every 3 hours april'!$C$3:$C$161</c:f>
              <c:numCache>
                <c:formatCode>dd/mm/yy\ hh:mm</c:formatCode>
                <c:ptCount val="67"/>
                <c:pt idx="0">
                  <c:v>43189.384722222225</c:v>
                </c:pt>
                <c:pt idx="1">
                  <c:v>43193.427083333336</c:v>
                </c:pt>
                <c:pt idx="2">
                  <c:v>43193.474999999999</c:v>
                </c:pt>
                <c:pt idx="3">
                  <c:v>43193.643750000003</c:v>
                </c:pt>
                <c:pt idx="4">
                  <c:v>43193.796527777777</c:v>
                </c:pt>
                <c:pt idx="5">
                  <c:v>43193.821527777778</c:v>
                </c:pt>
                <c:pt idx="6">
                  <c:v>43193.89166666667</c:v>
                </c:pt>
                <c:pt idx="7">
                  <c:v>43194.379166666666</c:v>
                </c:pt>
                <c:pt idx="8">
                  <c:v>43194.402083333334</c:v>
                </c:pt>
                <c:pt idx="9">
                  <c:v>43194.474999999999</c:v>
                </c:pt>
                <c:pt idx="10">
                  <c:v>43194.777083333334</c:v>
                </c:pt>
                <c:pt idx="11">
                  <c:v>43196</c:v>
                </c:pt>
                <c:pt idx="12">
                  <c:v>43196.584722222222</c:v>
                </c:pt>
                <c:pt idx="13">
                  <c:v>43196.64166666667</c:v>
                </c:pt>
                <c:pt idx="14">
                  <c:v>43199.42291666667</c:v>
                </c:pt>
                <c:pt idx="15">
                  <c:v>43199.474999999999</c:v>
                </c:pt>
                <c:pt idx="16">
                  <c:v>43199.640972222223</c:v>
                </c:pt>
                <c:pt idx="17">
                  <c:v>43200.388888888891</c:v>
                </c:pt>
                <c:pt idx="18">
                  <c:v>43200.475694444445</c:v>
                </c:pt>
                <c:pt idx="19">
                  <c:v>43200.64166666667</c:v>
                </c:pt>
                <c:pt idx="20">
                  <c:v>43201.380555555559</c:v>
                </c:pt>
                <c:pt idx="21">
                  <c:v>43201.474305555559</c:v>
                </c:pt>
                <c:pt idx="22">
                  <c:v>43202.382638888892</c:v>
                </c:pt>
                <c:pt idx="23">
                  <c:v>43202.474999999999</c:v>
                </c:pt>
                <c:pt idx="24">
                  <c:v>43202.64166666667</c:v>
                </c:pt>
                <c:pt idx="25">
                  <c:v>43206.421527777777</c:v>
                </c:pt>
                <c:pt idx="26">
                  <c:v>43206.475694444445</c:v>
                </c:pt>
                <c:pt idx="27">
                  <c:v>43207.429861111108</c:v>
                </c:pt>
                <c:pt idx="28">
                  <c:v>43207.474999999999</c:v>
                </c:pt>
                <c:pt idx="29">
                  <c:v>43207.64166666667</c:v>
                </c:pt>
                <c:pt idx="30">
                  <c:v>43207.777083333334</c:v>
                </c:pt>
                <c:pt idx="31">
                  <c:v>43207.89166666667</c:v>
                </c:pt>
                <c:pt idx="32">
                  <c:v>43208.01666666667</c:v>
                </c:pt>
                <c:pt idx="33">
                  <c:v>43208.14166666667</c:v>
                </c:pt>
                <c:pt idx="34">
                  <c:v>43208.224999999999</c:v>
                </c:pt>
                <c:pt idx="35">
                  <c:v>43208.404166666667</c:v>
                </c:pt>
                <c:pt idx="36">
                  <c:v>43208.474999999999</c:v>
                </c:pt>
                <c:pt idx="37">
                  <c:v>43208.64166666667</c:v>
                </c:pt>
                <c:pt idx="38">
                  <c:v>43208.777083333334</c:v>
                </c:pt>
                <c:pt idx="39">
                  <c:v>43208.89166666667</c:v>
                </c:pt>
                <c:pt idx="40">
                  <c:v>43209.01666666667</c:v>
                </c:pt>
                <c:pt idx="41">
                  <c:v>43209.14166666667</c:v>
                </c:pt>
                <c:pt idx="42">
                  <c:v>43209.224999999999</c:v>
                </c:pt>
                <c:pt idx="43">
                  <c:v>43209.404166666667</c:v>
                </c:pt>
                <c:pt idx="44">
                  <c:v>43209.474999999999</c:v>
                </c:pt>
                <c:pt idx="45">
                  <c:v>43209.64166666667</c:v>
                </c:pt>
                <c:pt idx="46">
                  <c:v>43209.777083333334</c:v>
                </c:pt>
                <c:pt idx="47">
                  <c:v>43209.890972222223</c:v>
                </c:pt>
                <c:pt idx="48">
                  <c:v>43210.01666666667</c:v>
                </c:pt>
                <c:pt idx="49">
                  <c:v>43210.14166666667</c:v>
                </c:pt>
                <c:pt idx="50">
                  <c:v>43210.224305555559</c:v>
                </c:pt>
                <c:pt idx="51">
                  <c:v>43210.402083333334</c:v>
                </c:pt>
                <c:pt idx="52">
                  <c:v>43210.474999999999</c:v>
                </c:pt>
                <c:pt idx="53">
                  <c:v>43213.474999999999</c:v>
                </c:pt>
                <c:pt idx="54">
                  <c:v>43213.64166666667</c:v>
                </c:pt>
                <c:pt idx="55">
                  <c:v>43214.404166666667</c:v>
                </c:pt>
                <c:pt idx="56">
                  <c:v>43214.474999999999</c:v>
                </c:pt>
                <c:pt idx="57">
                  <c:v>43214.64166666667</c:v>
                </c:pt>
                <c:pt idx="58">
                  <c:v>43215.385416666664</c:v>
                </c:pt>
                <c:pt idx="59">
                  <c:v>43215.474999999999</c:v>
                </c:pt>
                <c:pt idx="60">
                  <c:v>43215.64166666667</c:v>
                </c:pt>
                <c:pt idx="61">
                  <c:v>43216.431944444441</c:v>
                </c:pt>
                <c:pt idx="62">
                  <c:v>43216.474999999999</c:v>
                </c:pt>
                <c:pt idx="63">
                  <c:v>43216.64166666667</c:v>
                </c:pt>
                <c:pt idx="64">
                  <c:v>43217.407638888886</c:v>
                </c:pt>
                <c:pt idx="65">
                  <c:v>43217.475694444445</c:v>
                </c:pt>
                <c:pt idx="66">
                  <c:v>43217.645833333336</c:v>
                </c:pt>
              </c:numCache>
            </c:numRef>
          </c:xVal>
          <c:yVal>
            <c:numRef>
              <c:f>'tests every 3 hours april'!$G$3:$G$161</c:f>
              <c:numCache>
                <c:formatCode>General</c:formatCode>
                <c:ptCount val="67"/>
                <c:pt idx="0">
                  <c:v>796.35</c:v>
                </c:pt>
                <c:pt idx="1">
                  <c:v>796.43</c:v>
                </c:pt>
                <c:pt idx="2">
                  <c:v>796.07</c:v>
                </c:pt>
                <c:pt idx="3">
                  <c:v>797.61</c:v>
                </c:pt>
                <c:pt idx="5">
                  <c:v>796.55</c:v>
                </c:pt>
                <c:pt idx="6">
                  <c:v>796.09</c:v>
                </c:pt>
                <c:pt idx="8">
                  <c:v>796.72</c:v>
                </c:pt>
                <c:pt idx="9">
                  <c:v>796.33</c:v>
                </c:pt>
                <c:pt idx="10">
                  <c:v>795.83</c:v>
                </c:pt>
                <c:pt idx="11">
                  <c:v>796.09</c:v>
                </c:pt>
                <c:pt idx="12">
                  <c:v>796.63</c:v>
                </c:pt>
                <c:pt idx="13">
                  <c:v>797.04</c:v>
                </c:pt>
                <c:pt idx="14">
                  <c:v>796.55</c:v>
                </c:pt>
                <c:pt idx="15">
                  <c:v>797.63</c:v>
                </c:pt>
                <c:pt idx="16">
                  <c:v>802.72</c:v>
                </c:pt>
                <c:pt idx="17">
                  <c:v>796.13</c:v>
                </c:pt>
                <c:pt idx="18">
                  <c:v>794.88</c:v>
                </c:pt>
                <c:pt idx="19">
                  <c:v>795.19</c:v>
                </c:pt>
                <c:pt idx="20">
                  <c:v>796.21</c:v>
                </c:pt>
                <c:pt idx="21">
                  <c:v>798.83</c:v>
                </c:pt>
                <c:pt idx="22">
                  <c:v>795.86</c:v>
                </c:pt>
                <c:pt idx="23">
                  <c:v>796.37</c:v>
                </c:pt>
                <c:pt idx="24">
                  <c:v>800.51</c:v>
                </c:pt>
                <c:pt idx="25">
                  <c:v>796.33</c:v>
                </c:pt>
                <c:pt idx="26">
                  <c:v>795.75</c:v>
                </c:pt>
                <c:pt idx="27">
                  <c:v>796.02</c:v>
                </c:pt>
                <c:pt idx="28">
                  <c:v>794.27</c:v>
                </c:pt>
                <c:pt idx="29">
                  <c:v>792.21</c:v>
                </c:pt>
                <c:pt idx="30">
                  <c:v>793.52</c:v>
                </c:pt>
                <c:pt idx="31">
                  <c:v>795.15</c:v>
                </c:pt>
                <c:pt idx="32">
                  <c:v>797.38</c:v>
                </c:pt>
                <c:pt idx="33">
                  <c:v>799.43</c:v>
                </c:pt>
                <c:pt idx="34">
                  <c:v>800.48</c:v>
                </c:pt>
                <c:pt idx="35">
                  <c:v>796.73</c:v>
                </c:pt>
                <c:pt idx="36">
                  <c:v>797.25</c:v>
                </c:pt>
                <c:pt idx="37">
                  <c:v>796.81</c:v>
                </c:pt>
                <c:pt idx="38">
                  <c:v>796.9</c:v>
                </c:pt>
                <c:pt idx="39">
                  <c:v>796.2</c:v>
                </c:pt>
                <c:pt idx="40">
                  <c:v>796.73</c:v>
                </c:pt>
                <c:pt idx="41">
                  <c:v>799.09</c:v>
                </c:pt>
                <c:pt idx="42">
                  <c:v>799.57</c:v>
                </c:pt>
                <c:pt idx="43">
                  <c:v>796.16</c:v>
                </c:pt>
                <c:pt idx="44">
                  <c:v>794.84</c:v>
                </c:pt>
                <c:pt idx="45">
                  <c:v>793.69</c:v>
                </c:pt>
                <c:pt idx="46">
                  <c:v>793.99</c:v>
                </c:pt>
                <c:pt idx="47">
                  <c:v>792.68</c:v>
                </c:pt>
                <c:pt idx="48">
                  <c:v>792.37</c:v>
                </c:pt>
                <c:pt idx="49">
                  <c:v>793.07</c:v>
                </c:pt>
                <c:pt idx="50">
                  <c:v>793.51</c:v>
                </c:pt>
                <c:pt idx="51">
                  <c:v>796.36</c:v>
                </c:pt>
                <c:pt idx="52">
                  <c:v>795.91</c:v>
                </c:pt>
                <c:pt idx="53">
                  <c:v>787.42</c:v>
                </c:pt>
                <c:pt idx="54">
                  <c:v>788.55</c:v>
                </c:pt>
                <c:pt idx="55">
                  <c:v>796.15</c:v>
                </c:pt>
                <c:pt idx="56">
                  <c:v>794.62</c:v>
                </c:pt>
                <c:pt idx="57">
                  <c:v>790.62</c:v>
                </c:pt>
                <c:pt idx="58">
                  <c:v>796.65</c:v>
                </c:pt>
                <c:pt idx="59">
                  <c:v>797.28</c:v>
                </c:pt>
                <c:pt idx="60">
                  <c:v>797.07</c:v>
                </c:pt>
                <c:pt idx="61">
                  <c:v>796.5</c:v>
                </c:pt>
                <c:pt idx="62">
                  <c:v>796.29</c:v>
                </c:pt>
                <c:pt idx="63">
                  <c:v>796.37</c:v>
                </c:pt>
                <c:pt idx="64">
                  <c:v>796.09</c:v>
                </c:pt>
                <c:pt idx="65">
                  <c:v>795.4</c:v>
                </c:pt>
                <c:pt idx="66">
                  <c:v>796.77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713-4E29-8A3F-503B044730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069952"/>
        <c:axId val="167071744"/>
      </c:scatterChart>
      <c:valAx>
        <c:axId val="167069952"/>
        <c:scaling>
          <c:orientation val="minMax"/>
        </c:scaling>
        <c:delete val="0"/>
        <c:axPos val="b"/>
        <c:numFmt formatCode="dd/mm\ hh:mm" sourceLinked="0"/>
        <c:majorTickMark val="out"/>
        <c:minorTickMark val="none"/>
        <c:tickLblPos val="nextTo"/>
        <c:crossAx val="167071744"/>
        <c:crosses val="autoZero"/>
        <c:crossBetween val="midCat"/>
      </c:valAx>
      <c:valAx>
        <c:axId val="167071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70699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01830085741321E-2"/>
          <c:y val="2.1952992072309975E-2"/>
          <c:w val="0.82087844727038706"/>
          <c:h val="0.96972728102238759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'test every 3 hours may'!$C$3:$C$157</c:f>
              <c:numCache>
                <c:formatCode>General</c:formatCode>
                <c:ptCount val="36"/>
                <c:pt idx="0">
                  <c:v>0.02</c:v>
                </c:pt>
                <c:pt idx="1">
                  <c:v>-0.36</c:v>
                </c:pt>
                <c:pt idx="2">
                  <c:v>0.31</c:v>
                </c:pt>
                <c:pt idx="3">
                  <c:v>0.31</c:v>
                </c:pt>
                <c:pt idx="4">
                  <c:v>0.24</c:v>
                </c:pt>
                <c:pt idx="5">
                  <c:v>0.23</c:v>
                </c:pt>
                <c:pt idx="6">
                  <c:v>0.12</c:v>
                </c:pt>
                <c:pt idx="7">
                  <c:v>0.02</c:v>
                </c:pt>
                <c:pt idx="8">
                  <c:v>-0.11</c:v>
                </c:pt>
                <c:pt idx="9">
                  <c:v>-0.88</c:v>
                </c:pt>
                <c:pt idx="10">
                  <c:v>7.0000000000000007E-2</c:v>
                </c:pt>
                <c:pt idx="11">
                  <c:v>0.21</c:v>
                </c:pt>
                <c:pt idx="12">
                  <c:v>0.8</c:v>
                </c:pt>
                <c:pt idx="13">
                  <c:v>0.05</c:v>
                </c:pt>
                <c:pt idx="14">
                  <c:v>0.23</c:v>
                </c:pt>
                <c:pt idx="15">
                  <c:v>0.08</c:v>
                </c:pt>
                <c:pt idx="16">
                  <c:v>0.06</c:v>
                </c:pt>
                <c:pt idx="17">
                  <c:v>1.2</c:v>
                </c:pt>
                <c:pt idx="18">
                  <c:v>3.14</c:v>
                </c:pt>
                <c:pt idx="19">
                  <c:v>0.25</c:v>
                </c:pt>
                <c:pt idx="20">
                  <c:v>2.4900000000000002</c:v>
                </c:pt>
                <c:pt idx="21">
                  <c:v>-0.03</c:v>
                </c:pt>
                <c:pt idx="22">
                  <c:v>-0.01</c:v>
                </c:pt>
                <c:pt idx="23">
                  <c:v>0.04</c:v>
                </c:pt>
                <c:pt idx="24">
                  <c:v>-0.09</c:v>
                </c:pt>
                <c:pt idx="25">
                  <c:v>0.11</c:v>
                </c:pt>
                <c:pt idx="26">
                  <c:v>0.09</c:v>
                </c:pt>
                <c:pt idx="27">
                  <c:v>0.02</c:v>
                </c:pt>
                <c:pt idx="28">
                  <c:v>0.39</c:v>
                </c:pt>
                <c:pt idx="29">
                  <c:v>0.41</c:v>
                </c:pt>
                <c:pt idx="30">
                  <c:v>7.0000000000000007E-2</c:v>
                </c:pt>
                <c:pt idx="31">
                  <c:v>0.09</c:v>
                </c:pt>
                <c:pt idx="32">
                  <c:v>0.33</c:v>
                </c:pt>
                <c:pt idx="33">
                  <c:v>0.24</c:v>
                </c:pt>
                <c:pt idx="34">
                  <c:v>0.62</c:v>
                </c:pt>
                <c:pt idx="35">
                  <c:v>0.76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2F0-40F0-9586-B6C804713B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74271488"/>
        <c:axId val="574273024"/>
      </c:barChart>
      <c:catAx>
        <c:axId val="574271488"/>
        <c:scaling>
          <c:orientation val="minMax"/>
        </c:scaling>
        <c:delete val="0"/>
        <c:axPos val="b"/>
        <c:majorTickMark val="out"/>
        <c:minorTickMark val="none"/>
        <c:tickLblPos val="nextTo"/>
        <c:crossAx val="574273024"/>
        <c:crosses val="autoZero"/>
        <c:auto val="1"/>
        <c:lblAlgn val="ctr"/>
        <c:lblOffset val="100"/>
        <c:noMultiLvlLbl val="0"/>
      </c:catAx>
      <c:valAx>
        <c:axId val="5742730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742714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246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'test every 3 hour August'!$E$1</c:f>
              <c:strCache>
                <c:ptCount val="1"/>
                <c:pt idx="0">
                  <c:v>upper value 0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'test every 3 hour August'!$C$2:$C$105</c:f>
              <c:numCache>
                <c:formatCode>m/d/yyyy\ h:mm</c:formatCode>
                <c:ptCount val="22"/>
                <c:pt idx="0">
                  <c:v>43313.404166666667</c:v>
                </c:pt>
                <c:pt idx="1">
                  <c:v>43313.472916666666</c:v>
                </c:pt>
                <c:pt idx="2">
                  <c:v>43313.63958333333</c:v>
                </c:pt>
                <c:pt idx="3">
                  <c:v>43314.415972222225</c:v>
                </c:pt>
                <c:pt idx="4">
                  <c:v>43314.472916666666</c:v>
                </c:pt>
                <c:pt idx="5">
                  <c:v>43314.63958333333</c:v>
                </c:pt>
                <c:pt idx="6">
                  <c:v>43315.398611111108</c:v>
                </c:pt>
                <c:pt idx="7">
                  <c:v>43315.472916666666</c:v>
                </c:pt>
                <c:pt idx="8">
                  <c:v>43315.63958333333</c:v>
                </c:pt>
                <c:pt idx="9">
                  <c:v>43318.479166666664</c:v>
                </c:pt>
                <c:pt idx="10">
                  <c:v>43319.419444444444</c:v>
                </c:pt>
                <c:pt idx="11">
                  <c:v>43319.472916666666</c:v>
                </c:pt>
                <c:pt idx="12">
                  <c:v>43321.381944444445</c:v>
                </c:pt>
                <c:pt idx="13">
                  <c:v>43321.472916666666</c:v>
                </c:pt>
                <c:pt idx="14">
                  <c:v>43328.400694444441</c:v>
                </c:pt>
                <c:pt idx="15">
                  <c:v>43328.472916666666</c:v>
                </c:pt>
                <c:pt idx="16">
                  <c:v>43328.63958333333</c:v>
                </c:pt>
                <c:pt idx="17">
                  <c:v>43329.42291666667</c:v>
                </c:pt>
                <c:pt idx="18">
                  <c:v>43329.472916666666</c:v>
                </c:pt>
                <c:pt idx="19">
                  <c:v>43329.63958333333</c:v>
                </c:pt>
                <c:pt idx="20">
                  <c:v>43332.42291666667</c:v>
                </c:pt>
                <c:pt idx="21">
                  <c:v>43332.472916666666</c:v>
                </c:pt>
              </c:numCache>
            </c:numRef>
          </c:cat>
          <c:val>
            <c:numRef>
              <c:f>'test every 3 hour August'!$H$2:$H$105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71F-4865-AD24-049EDB6F6281}"/>
            </c:ext>
          </c:extLst>
        </c:ser>
        <c:ser>
          <c:idx val="2"/>
          <c:order val="2"/>
          <c:tx>
            <c:strRef>
              <c:f>'test every 3 hour August'!$F$1</c:f>
              <c:strCache>
                <c:ptCount val="1"/>
                <c:pt idx="0">
                  <c:v>lower value 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'test every 3 hour August'!$C$2:$C$105</c:f>
              <c:numCache>
                <c:formatCode>m/d/yyyy\ h:mm</c:formatCode>
                <c:ptCount val="22"/>
                <c:pt idx="0">
                  <c:v>43313.404166666667</c:v>
                </c:pt>
                <c:pt idx="1">
                  <c:v>43313.472916666666</c:v>
                </c:pt>
                <c:pt idx="2">
                  <c:v>43313.63958333333</c:v>
                </c:pt>
                <c:pt idx="3">
                  <c:v>43314.415972222225</c:v>
                </c:pt>
                <c:pt idx="4">
                  <c:v>43314.472916666666</c:v>
                </c:pt>
                <c:pt idx="5">
                  <c:v>43314.63958333333</c:v>
                </c:pt>
                <c:pt idx="6">
                  <c:v>43315.398611111108</c:v>
                </c:pt>
                <c:pt idx="7">
                  <c:v>43315.472916666666</c:v>
                </c:pt>
                <c:pt idx="8">
                  <c:v>43315.63958333333</c:v>
                </c:pt>
                <c:pt idx="9">
                  <c:v>43318.479166666664</c:v>
                </c:pt>
                <c:pt idx="10">
                  <c:v>43319.419444444444</c:v>
                </c:pt>
                <c:pt idx="11">
                  <c:v>43319.472916666666</c:v>
                </c:pt>
                <c:pt idx="12">
                  <c:v>43321.381944444445</c:v>
                </c:pt>
                <c:pt idx="13">
                  <c:v>43321.472916666666</c:v>
                </c:pt>
                <c:pt idx="14">
                  <c:v>43328.400694444441</c:v>
                </c:pt>
                <c:pt idx="15">
                  <c:v>43328.472916666666</c:v>
                </c:pt>
                <c:pt idx="16">
                  <c:v>43328.63958333333</c:v>
                </c:pt>
                <c:pt idx="17">
                  <c:v>43329.42291666667</c:v>
                </c:pt>
                <c:pt idx="18">
                  <c:v>43329.472916666666</c:v>
                </c:pt>
                <c:pt idx="19">
                  <c:v>43329.63958333333</c:v>
                </c:pt>
                <c:pt idx="20">
                  <c:v>43332.42291666667</c:v>
                </c:pt>
                <c:pt idx="21">
                  <c:v>43332.472916666666</c:v>
                </c:pt>
              </c:numCache>
            </c:numRef>
          </c:cat>
          <c:val>
            <c:numRef>
              <c:f>'test every 3 hour August'!$I$2:$I$105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71F-4865-AD24-049EDB6F62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8148480"/>
        <c:axId val="628154752"/>
      </c:lineChart>
      <c:scatterChart>
        <c:scatterStyle val="lineMarker"/>
        <c:varyColors val="0"/>
        <c:ser>
          <c:idx val="0"/>
          <c:order val="0"/>
          <c:tx>
            <c:strRef>
              <c:f>'test every 3 hour August'!$G$1</c:f>
              <c:strCache>
                <c:ptCount val="1"/>
                <c:pt idx="0">
                  <c:v>246.9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'test every 3 hour August'!$C$2:$C$105</c:f>
              <c:numCache>
                <c:formatCode>m/d/yyyy\ h:mm</c:formatCode>
                <c:ptCount val="22"/>
                <c:pt idx="0">
                  <c:v>43313.404166666667</c:v>
                </c:pt>
                <c:pt idx="1">
                  <c:v>43313.472916666666</c:v>
                </c:pt>
                <c:pt idx="2">
                  <c:v>43313.63958333333</c:v>
                </c:pt>
                <c:pt idx="3">
                  <c:v>43314.415972222225</c:v>
                </c:pt>
                <c:pt idx="4">
                  <c:v>43314.472916666666</c:v>
                </c:pt>
                <c:pt idx="5">
                  <c:v>43314.63958333333</c:v>
                </c:pt>
                <c:pt idx="6">
                  <c:v>43315.398611111108</c:v>
                </c:pt>
                <c:pt idx="7">
                  <c:v>43315.472916666666</c:v>
                </c:pt>
                <c:pt idx="8">
                  <c:v>43315.63958333333</c:v>
                </c:pt>
                <c:pt idx="9">
                  <c:v>43318.479166666664</c:v>
                </c:pt>
                <c:pt idx="10">
                  <c:v>43319.419444444444</c:v>
                </c:pt>
                <c:pt idx="11">
                  <c:v>43319.472916666666</c:v>
                </c:pt>
                <c:pt idx="12">
                  <c:v>43321.381944444445</c:v>
                </c:pt>
                <c:pt idx="13">
                  <c:v>43321.472916666666</c:v>
                </c:pt>
                <c:pt idx="14">
                  <c:v>43328.400694444441</c:v>
                </c:pt>
                <c:pt idx="15">
                  <c:v>43328.472916666666</c:v>
                </c:pt>
                <c:pt idx="16">
                  <c:v>43328.63958333333</c:v>
                </c:pt>
                <c:pt idx="17">
                  <c:v>43329.42291666667</c:v>
                </c:pt>
                <c:pt idx="18">
                  <c:v>43329.472916666666</c:v>
                </c:pt>
                <c:pt idx="19">
                  <c:v>43329.63958333333</c:v>
                </c:pt>
                <c:pt idx="20">
                  <c:v>43332.42291666667</c:v>
                </c:pt>
                <c:pt idx="21">
                  <c:v>43332.472916666666</c:v>
                </c:pt>
              </c:numCache>
            </c:numRef>
          </c:xVal>
          <c:yVal>
            <c:numRef>
              <c:f>'test every 3 hour August'!$G$2:$G$105</c:f>
              <c:numCache>
                <c:formatCode>General</c:formatCode>
                <c:ptCount val="22"/>
                <c:pt idx="0">
                  <c:v>249.55</c:v>
                </c:pt>
                <c:pt idx="1">
                  <c:v>250.54</c:v>
                </c:pt>
                <c:pt idx="2">
                  <c:v>253.31</c:v>
                </c:pt>
                <c:pt idx="3">
                  <c:v>249.34</c:v>
                </c:pt>
                <c:pt idx="4">
                  <c:v>250.18</c:v>
                </c:pt>
                <c:pt idx="5">
                  <c:v>253.47</c:v>
                </c:pt>
                <c:pt idx="6">
                  <c:v>249.42</c:v>
                </c:pt>
                <c:pt idx="7">
                  <c:v>251.21</c:v>
                </c:pt>
                <c:pt idx="8">
                  <c:v>255.68</c:v>
                </c:pt>
                <c:pt idx="9">
                  <c:v>249.53</c:v>
                </c:pt>
                <c:pt idx="10">
                  <c:v>249.6</c:v>
                </c:pt>
                <c:pt idx="11">
                  <c:v>250.39</c:v>
                </c:pt>
                <c:pt idx="12">
                  <c:v>249.74</c:v>
                </c:pt>
                <c:pt idx="13">
                  <c:v>251.41</c:v>
                </c:pt>
                <c:pt idx="14">
                  <c:v>249.77</c:v>
                </c:pt>
                <c:pt idx="15">
                  <c:v>250.9</c:v>
                </c:pt>
                <c:pt idx="16">
                  <c:v>254.49</c:v>
                </c:pt>
                <c:pt idx="17">
                  <c:v>250.09</c:v>
                </c:pt>
                <c:pt idx="18">
                  <c:v>249.96</c:v>
                </c:pt>
                <c:pt idx="19">
                  <c:v>249.97</c:v>
                </c:pt>
                <c:pt idx="20">
                  <c:v>250.23</c:v>
                </c:pt>
                <c:pt idx="21">
                  <c:v>250.39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271F-4865-AD24-049EDB6F62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48480"/>
        <c:axId val="628154752"/>
      </c:scatterChart>
      <c:catAx>
        <c:axId val="628148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\ h:mm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54752"/>
        <c:crosses val="autoZero"/>
        <c:auto val="1"/>
        <c:lblAlgn val="ctr"/>
        <c:lblOffset val="100"/>
        <c:noMultiLvlLbl val="0"/>
      </c:catAx>
      <c:valAx>
        <c:axId val="628154752"/>
        <c:scaling>
          <c:orientation val="minMax"/>
          <c:max val="265"/>
          <c:min val="23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48480"/>
        <c:crosses val="autoZero"/>
        <c:crossBetween val="between"/>
      </c:valAx>
      <c:spPr>
        <a:noFill/>
        <a:ln>
          <a:solidFill>
            <a:srgbClr val="FF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ship July sailing 0 value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'test every 3 hours July'!$E$1</c:f>
              <c:strCache>
                <c:ptCount val="1"/>
                <c:pt idx="0">
                  <c:v>upper value 0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'test every 3 hours July'!$C$5:$C$174</c:f>
              <c:numCache>
                <c:formatCode>m/d/yyyy\ h:mm</c:formatCode>
                <c:ptCount val="48"/>
                <c:pt idx="0">
                  <c:v>43283.40347222222</c:v>
                </c:pt>
                <c:pt idx="1">
                  <c:v>43283.472916666666</c:v>
                </c:pt>
                <c:pt idx="2">
                  <c:v>43283.63958333333</c:v>
                </c:pt>
                <c:pt idx="3">
                  <c:v>43285.337500000001</c:v>
                </c:pt>
                <c:pt idx="4">
                  <c:v>43285.472916666666</c:v>
                </c:pt>
                <c:pt idx="5">
                  <c:v>43286.378472222219</c:v>
                </c:pt>
                <c:pt idx="6">
                  <c:v>43286.472916666666</c:v>
                </c:pt>
                <c:pt idx="7">
                  <c:v>43287.399305555555</c:v>
                </c:pt>
                <c:pt idx="8">
                  <c:v>43287.472916666666</c:v>
                </c:pt>
                <c:pt idx="9">
                  <c:v>43290.390972222223</c:v>
                </c:pt>
                <c:pt idx="10">
                  <c:v>43290.472916666666</c:v>
                </c:pt>
                <c:pt idx="11">
                  <c:v>43290.63958333333</c:v>
                </c:pt>
                <c:pt idx="12">
                  <c:v>43291.413888888892</c:v>
                </c:pt>
                <c:pt idx="13">
                  <c:v>43291.472916666666</c:v>
                </c:pt>
                <c:pt idx="14">
                  <c:v>43293.335416666669</c:v>
                </c:pt>
                <c:pt idx="15">
                  <c:v>43293.472916666666</c:v>
                </c:pt>
                <c:pt idx="16">
                  <c:v>43293.63958333333</c:v>
                </c:pt>
                <c:pt idx="17">
                  <c:v>43297.507638888892</c:v>
                </c:pt>
                <c:pt idx="18">
                  <c:v>43297.597916666666</c:v>
                </c:pt>
                <c:pt idx="19">
                  <c:v>43297.63958333333</c:v>
                </c:pt>
                <c:pt idx="20">
                  <c:v>43298.377083333333</c:v>
                </c:pt>
                <c:pt idx="21">
                  <c:v>43298.472916666666</c:v>
                </c:pt>
                <c:pt idx="22">
                  <c:v>43298.63958333333</c:v>
                </c:pt>
                <c:pt idx="23">
                  <c:v>43299.385416666664</c:v>
                </c:pt>
                <c:pt idx="24">
                  <c:v>43299.472916666666</c:v>
                </c:pt>
                <c:pt idx="25">
                  <c:v>43299.63958333333</c:v>
                </c:pt>
                <c:pt idx="26">
                  <c:v>43300.384027777778</c:v>
                </c:pt>
                <c:pt idx="27">
                  <c:v>43300.472916666666</c:v>
                </c:pt>
                <c:pt idx="28">
                  <c:v>43300.63958333333</c:v>
                </c:pt>
                <c:pt idx="29">
                  <c:v>43301.410416666666</c:v>
                </c:pt>
                <c:pt idx="30">
                  <c:v>43301.472916666666</c:v>
                </c:pt>
                <c:pt idx="31">
                  <c:v>43301.63958333333</c:v>
                </c:pt>
                <c:pt idx="32">
                  <c:v>43305.438888888886</c:v>
                </c:pt>
                <c:pt idx="33">
                  <c:v>43305.473611111112</c:v>
                </c:pt>
                <c:pt idx="34">
                  <c:v>43306.393750000003</c:v>
                </c:pt>
                <c:pt idx="35">
                  <c:v>43306.472916666666</c:v>
                </c:pt>
                <c:pt idx="36">
                  <c:v>43306.640277777777</c:v>
                </c:pt>
                <c:pt idx="37">
                  <c:v>43307.374305555553</c:v>
                </c:pt>
                <c:pt idx="38">
                  <c:v>43307.472916666666</c:v>
                </c:pt>
                <c:pt idx="39">
                  <c:v>43307.63958333333</c:v>
                </c:pt>
                <c:pt idx="40">
                  <c:v>43308.472916666666</c:v>
                </c:pt>
                <c:pt idx="41">
                  <c:v>43308.63958333333</c:v>
                </c:pt>
                <c:pt idx="42">
                  <c:v>43311.395138888889</c:v>
                </c:pt>
                <c:pt idx="43">
                  <c:v>43311.472916666666</c:v>
                </c:pt>
                <c:pt idx="44">
                  <c:v>43311.63958333333</c:v>
                </c:pt>
                <c:pt idx="45">
                  <c:v>43312.431250000001</c:v>
                </c:pt>
                <c:pt idx="46">
                  <c:v>43312.472916666666</c:v>
                </c:pt>
                <c:pt idx="47">
                  <c:v>43312.63958333333</c:v>
                </c:pt>
              </c:numCache>
            </c:numRef>
          </c:cat>
          <c:val>
            <c:numRef>
              <c:f>'test every 3 hours July'!$E$5:$E$174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16D-44B6-9119-EBFE95B654AD}"/>
            </c:ext>
          </c:extLst>
        </c:ser>
        <c:ser>
          <c:idx val="2"/>
          <c:order val="2"/>
          <c:tx>
            <c:strRef>
              <c:f>'test every 3 hours July'!$F$1</c:f>
              <c:strCache>
                <c:ptCount val="1"/>
                <c:pt idx="0">
                  <c:v>lower value 0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'test every 3 hours July'!$C$5:$C$174</c:f>
              <c:numCache>
                <c:formatCode>m/d/yyyy\ h:mm</c:formatCode>
                <c:ptCount val="48"/>
                <c:pt idx="0">
                  <c:v>43283.40347222222</c:v>
                </c:pt>
                <c:pt idx="1">
                  <c:v>43283.472916666666</c:v>
                </c:pt>
                <c:pt idx="2">
                  <c:v>43283.63958333333</c:v>
                </c:pt>
                <c:pt idx="3">
                  <c:v>43285.337500000001</c:v>
                </c:pt>
                <c:pt idx="4">
                  <c:v>43285.472916666666</c:v>
                </c:pt>
                <c:pt idx="5">
                  <c:v>43286.378472222219</c:v>
                </c:pt>
                <c:pt idx="6">
                  <c:v>43286.472916666666</c:v>
                </c:pt>
                <c:pt idx="7">
                  <c:v>43287.399305555555</c:v>
                </c:pt>
                <c:pt idx="8">
                  <c:v>43287.472916666666</c:v>
                </c:pt>
                <c:pt idx="9">
                  <c:v>43290.390972222223</c:v>
                </c:pt>
                <c:pt idx="10">
                  <c:v>43290.472916666666</c:v>
                </c:pt>
                <c:pt idx="11">
                  <c:v>43290.63958333333</c:v>
                </c:pt>
                <c:pt idx="12">
                  <c:v>43291.413888888892</c:v>
                </c:pt>
                <c:pt idx="13">
                  <c:v>43291.472916666666</c:v>
                </c:pt>
                <c:pt idx="14">
                  <c:v>43293.335416666669</c:v>
                </c:pt>
                <c:pt idx="15">
                  <c:v>43293.472916666666</c:v>
                </c:pt>
                <c:pt idx="16">
                  <c:v>43293.63958333333</c:v>
                </c:pt>
                <c:pt idx="17">
                  <c:v>43297.507638888892</c:v>
                </c:pt>
                <c:pt idx="18">
                  <c:v>43297.597916666666</c:v>
                </c:pt>
                <c:pt idx="19">
                  <c:v>43297.63958333333</c:v>
                </c:pt>
                <c:pt idx="20">
                  <c:v>43298.377083333333</c:v>
                </c:pt>
                <c:pt idx="21">
                  <c:v>43298.472916666666</c:v>
                </c:pt>
                <c:pt idx="22">
                  <c:v>43298.63958333333</c:v>
                </c:pt>
                <c:pt idx="23">
                  <c:v>43299.385416666664</c:v>
                </c:pt>
                <c:pt idx="24">
                  <c:v>43299.472916666666</c:v>
                </c:pt>
                <c:pt idx="25">
                  <c:v>43299.63958333333</c:v>
                </c:pt>
                <c:pt idx="26">
                  <c:v>43300.384027777778</c:v>
                </c:pt>
                <c:pt idx="27">
                  <c:v>43300.472916666666</c:v>
                </c:pt>
                <c:pt idx="28">
                  <c:v>43300.63958333333</c:v>
                </c:pt>
                <c:pt idx="29">
                  <c:v>43301.410416666666</c:v>
                </c:pt>
                <c:pt idx="30">
                  <c:v>43301.472916666666</c:v>
                </c:pt>
                <c:pt idx="31">
                  <c:v>43301.63958333333</c:v>
                </c:pt>
                <c:pt idx="32">
                  <c:v>43305.438888888886</c:v>
                </c:pt>
                <c:pt idx="33">
                  <c:v>43305.473611111112</c:v>
                </c:pt>
                <c:pt idx="34">
                  <c:v>43306.393750000003</c:v>
                </c:pt>
                <c:pt idx="35">
                  <c:v>43306.472916666666</c:v>
                </c:pt>
                <c:pt idx="36">
                  <c:v>43306.640277777777</c:v>
                </c:pt>
                <c:pt idx="37">
                  <c:v>43307.374305555553</c:v>
                </c:pt>
                <c:pt idx="38">
                  <c:v>43307.472916666666</c:v>
                </c:pt>
                <c:pt idx="39">
                  <c:v>43307.63958333333</c:v>
                </c:pt>
                <c:pt idx="40">
                  <c:v>43308.472916666666</c:v>
                </c:pt>
                <c:pt idx="41">
                  <c:v>43308.63958333333</c:v>
                </c:pt>
                <c:pt idx="42">
                  <c:v>43311.395138888889</c:v>
                </c:pt>
                <c:pt idx="43">
                  <c:v>43311.472916666666</c:v>
                </c:pt>
                <c:pt idx="44">
                  <c:v>43311.63958333333</c:v>
                </c:pt>
                <c:pt idx="45">
                  <c:v>43312.431250000001</c:v>
                </c:pt>
                <c:pt idx="46">
                  <c:v>43312.472916666666</c:v>
                </c:pt>
                <c:pt idx="47">
                  <c:v>43312.63958333333</c:v>
                </c:pt>
              </c:numCache>
            </c:numRef>
          </c:cat>
          <c:val>
            <c:numRef>
              <c:f>'test every 3 hours July'!$F$5:$F$174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16D-44B6-9119-EBFE95B654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6801792"/>
        <c:axId val="656803328"/>
      </c:lineChar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'test every 3 hours July'!$C$2:$C$174</c:f>
              <c:numCache>
                <c:formatCode>m/d/yyyy\ h:mm</c:formatCode>
                <c:ptCount val="48"/>
                <c:pt idx="0">
                  <c:v>43283.40347222222</c:v>
                </c:pt>
                <c:pt idx="1">
                  <c:v>43283.472916666666</c:v>
                </c:pt>
                <c:pt idx="2">
                  <c:v>43283.63958333333</c:v>
                </c:pt>
                <c:pt idx="3">
                  <c:v>43285.337500000001</c:v>
                </c:pt>
                <c:pt idx="4">
                  <c:v>43285.472916666666</c:v>
                </c:pt>
                <c:pt idx="5">
                  <c:v>43286.378472222219</c:v>
                </c:pt>
                <c:pt idx="6">
                  <c:v>43286.472916666666</c:v>
                </c:pt>
                <c:pt idx="7">
                  <c:v>43287.399305555555</c:v>
                </c:pt>
                <c:pt idx="8">
                  <c:v>43287.472916666666</c:v>
                </c:pt>
                <c:pt idx="9">
                  <c:v>43290.390972222223</c:v>
                </c:pt>
                <c:pt idx="10">
                  <c:v>43290.472916666666</c:v>
                </c:pt>
                <c:pt idx="11">
                  <c:v>43290.63958333333</c:v>
                </c:pt>
                <c:pt idx="12">
                  <c:v>43291.413888888892</c:v>
                </c:pt>
                <c:pt idx="13">
                  <c:v>43291.472916666666</c:v>
                </c:pt>
                <c:pt idx="14">
                  <c:v>43293.335416666669</c:v>
                </c:pt>
                <c:pt idx="15">
                  <c:v>43293.472916666666</c:v>
                </c:pt>
                <c:pt idx="16">
                  <c:v>43293.63958333333</c:v>
                </c:pt>
                <c:pt idx="17">
                  <c:v>43297.507638888892</c:v>
                </c:pt>
                <c:pt idx="18">
                  <c:v>43297.597916666666</c:v>
                </c:pt>
                <c:pt idx="19">
                  <c:v>43297.63958333333</c:v>
                </c:pt>
                <c:pt idx="20">
                  <c:v>43298.377083333333</c:v>
                </c:pt>
                <c:pt idx="21">
                  <c:v>43298.472916666666</c:v>
                </c:pt>
                <c:pt idx="22">
                  <c:v>43298.63958333333</c:v>
                </c:pt>
                <c:pt idx="23">
                  <c:v>43299.385416666664</c:v>
                </c:pt>
                <c:pt idx="24">
                  <c:v>43299.472916666666</c:v>
                </c:pt>
                <c:pt idx="25">
                  <c:v>43299.63958333333</c:v>
                </c:pt>
                <c:pt idx="26">
                  <c:v>43300.384027777778</c:v>
                </c:pt>
                <c:pt idx="27">
                  <c:v>43300.472916666666</c:v>
                </c:pt>
                <c:pt idx="28">
                  <c:v>43300.63958333333</c:v>
                </c:pt>
                <c:pt idx="29">
                  <c:v>43301.410416666666</c:v>
                </c:pt>
                <c:pt idx="30">
                  <c:v>43301.472916666666</c:v>
                </c:pt>
                <c:pt idx="31">
                  <c:v>43301.63958333333</c:v>
                </c:pt>
                <c:pt idx="32">
                  <c:v>43305.438888888886</c:v>
                </c:pt>
                <c:pt idx="33">
                  <c:v>43305.473611111112</c:v>
                </c:pt>
                <c:pt idx="34">
                  <c:v>43306.393750000003</c:v>
                </c:pt>
                <c:pt idx="35">
                  <c:v>43306.472916666666</c:v>
                </c:pt>
                <c:pt idx="36">
                  <c:v>43306.640277777777</c:v>
                </c:pt>
                <c:pt idx="37">
                  <c:v>43307.374305555553</c:v>
                </c:pt>
                <c:pt idx="38">
                  <c:v>43307.472916666666</c:v>
                </c:pt>
                <c:pt idx="39">
                  <c:v>43307.63958333333</c:v>
                </c:pt>
                <c:pt idx="40">
                  <c:v>43308.472916666666</c:v>
                </c:pt>
                <c:pt idx="41">
                  <c:v>43308.63958333333</c:v>
                </c:pt>
                <c:pt idx="42">
                  <c:v>43311.395138888889</c:v>
                </c:pt>
                <c:pt idx="43">
                  <c:v>43311.472916666666</c:v>
                </c:pt>
                <c:pt idx="44">
                  <c:v>43311.63958333333</c:v>
                </c:pt>
                <c:pt idx="45">
                  <c:v>43312.431250000001</c:v>
                </c:pt>
                <c:pt idx="46">
                  <c:v>43312.472916666666</c:v>
                </c:pt>
                <c:pt idx="47">
                  <c:v>43312.63958333333</c:v>
                </c:pt>
              </c:numCache>
            </c:numRef>
          </c:xVal>
          <c:yVal>
            <c:numRef>
              <c:f>'test every 3 hours July'!$D$2:$D$174</c:f>
              <c:numCache>
                <c:formatCode>General</c:formatCode>
                <c:ptCount val="48"/>
                <c:pt idx="0">
                  <c:v>0.16</c:v>
                </c:pt>
                <c:pt idx="1">
                  <c:v>2.64</c:v>
                </c:pt>
                <c:pt idx="2">
                  <c:v>7.88</c:v>
                </c:pt>
                <c:pt idx="3">
                  <c:v>0.12</c:v>
                </c:pt>
                <c:pt idx="4">
                  <c:v>2.33</c:v>
                </c:pt>
                <c:pt idx="5">
                  <c:v>0.04</c:v>
                </c:pt>
                <c:pt idx="6">
                  <c:v>0.47</c:v>
                </c:pt>
                <c:pt idx="7">
                  <c:v>0.03</c:v>
                </c:pt>
                <c:pt idx="8">
                  <c:v>0.91</c:v>
                </c:pt>
                <c:pt idx="9">
                  <c:v>0.14000000000000001</c:v>
                </c:pt>
                <c:pt idx="10">
                  <c:v>1.59</c:v>
                </c:pt>
                <c:pt idx="11">
                  <c:v>3.81</c:v>
                </c:pt>
                <c:pt idx="12">
                  <c:v>0.13</c:v>
                </c:pt>
                <c:pt idx="13">
                  <c:v>1.43</c:v>
                </c:pt>
                <c:pt idx="14">
                  <c:v>-0.03</c:v>
                </c:pt>
                <c:pt idx="15">
                  <c:v>1.38</c:v>
                </c:pt>
                <c:pt idx="16">
                  <c:v>2.78</c:v>
                </c:pt>
                <c:pt idx="17">
                  <c:v>0.17</c:v>
                </c:pt>
                <c:pt idx="18">
                  <c:v>2.23</c:v>
                </c:pt>
                <c:pt idx="19">
                  <c:v>3.15</c:v>
                </c:pt>
                <c:pt idx="20">
                  <c:v>7.0000000000000007E-2</c:v>
                </c:pt>
                <c:pt idx="21">
                  <c:v>1.2</c:v>
                </c:pt>
                <c:pt idx="22">
                  <c:v>3.02</c:v>
                </c:pt>
                <c:pt idx="23">
                  <c:v>0.08</c:v>
                </c:pt>
                <c:pt idx="24">
                  <c:v>1.04</c:v>
                </c:pt>
                <c:pt idx="25">
                  <c:v>1.99</c:v>
                </c:pt>
                <c:pt idx="26">
                  <c:v>0.04</c:v>
                </c:pt>
                <c:pt idx="27">
                  <c:v>0.84</c:v>
                </c:pt>
                <c:pt idx="28">
                  <c:v>2.83</c:v>
                </c:pt>
                <c:pt idx="29">
                  <c:v>0.06</c:v>
                </c:pt>
                <c:pt idx="30">
                  <c:v>0.84</c:v>
                </c:pt>
                <c:pt idx="31">
                  <c:v>2.83</c:v>
                </c:pt>
                <c:pt idx="32">
                  <c:v>0</c:v>
                </c:pt>
                <c:pt idx="33">
                  <c:v>0.13</c:v>
                </c:pt>
                <c:pt idx="34">
                  <c:v>0.01</c:v>
                </c:pt>
                <c:pt idx="35">
                  <c:v>-0.12</c:v>
                </c:pt>
                <c:pt idx="36">
                  <c:v>-1.85</c:v>
                </c:pt>
                <c:pt idx="37">
                  <c:v>-0.05</c:v>
                </c:pt>
                <c:pt idx="38">
                  <c:v>0.92</c:v>
                </c:pt>
                <c:pt idx="39">
                  <c:v>0.84</c:v>
                </c:pt>
                <c:pt idx="40">
                  <c:v>0.66</c:v>
                </c:pt>
                <c:pt idx="41">
                  <c:v>2.82</c:v>
                </c:pt>
                <c:pt idx="42">
                  <c:v>-0.03</c:v>
                </c:pt>
                <c:pt idx="43">
                  <c:v>0.52</c:v>
                </c:pt>
                <c:pt idx="44">
                  <c:v>2.02</c:v>
                </c:pt>
                <c:pt idx="45">
                  <c:v>0.02</c:v>
                </c:pt>
                <c:pt idx="46">
                  <c:v>0.36</c:v>
                </c:pt>
                <c:pt idx="47">
                  <c:v>2.37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F16D-44B6-9119-EBFE95B654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6801792"/>
        <c:axId val="656803328"/>
      </c:scatterChart>
      <c:catAx>
        <c:axId val="6568017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\ 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6803328"/>
        <c:crosses val="autoZero"/>
        <c:auto val="1"/>
        <c:lblAlgn val="ctr"/>
        <c:lblOffset val="100"/>
        <c:noMultiLvlLbl val="1"/>
      </c:catAx>
      <c:valAx>
        <c:axId val="656803328"/>
        <c:scaling>
          <c:orientation val="minMax"/>
          <c:max val="4"/>
          <c:min val="-4"/>
        </c:scaling>
        <c:delete val="0"/>
        <c:axPos val="l"/>
        <c:majorGridlines>
          <c:spPr>
            <a:ln w="9525" cap="flat" cmpd="sng" algn="ctr">
              <a:gradFill>
                <a:gsLst>
                  <a:gs pos="47000">
                    <a:srgbClr val="D6E6F5"/>
                  </a:gs>
                  <a:gs pos="2000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68017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1203324</xdr:colOff>
      <xdr:row>102</xdr:row>
      <xdr:rowOff>159012</xdr:rowOff>
    </xdr:from>
    <xdr:to>
      <xdr:col>14</xdr:col>
      <xdr:colOff>436033</xdr:colOff>
      <xdr:row>136</xdr:row>
      <xdr:rowOff>52916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171</xdr:row>
      <xdr:rowOff>0</xdr:rowOff>
    </xdr:from>
    <xdr:to>
      <xdr:col>10</xdr:col>
      <xdr:colOff>1158875</xdr:colOff>
      <xdr:row>192</xdr:row>
      <xdr:rowOff>10319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195</xdr:row>
      <xdr:rowOff>0</xdr:rowOff>
    </xdr:from>
    <xdr:to>
      <xdr:col>10</xdr:col>
      <xdr:colOff>1158875</xdr:colOff>
      <xdr:row>216</xdr:row>
      <xdr:rowOff>10319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0</xdr:colOff>
      <xdr:row>217</xdr:row>
      <xdr:rowOff>0</xdr:rowOff>
    </xdr:from>
    <xdr:to>
      <xdr:col>10</xdr:col>
      <xdr:colOff>1158875</xdr:colOff>
      <xdr:row>238</xdr:row>
      <xdr:rowOff>10319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586739</xdr:colOff>
      <xdr:row>29</xdr:row>
      <xdr:rowOff>121920</xdr:rowOff>
    </xdr:from>
    <xdr:to>
      <xdr:col>21</xdr:col>
      <xdr:colOff>186689</xdr:colOff>
      <xdr:row>80</xdr:row>
      <xdr:rowOff>110490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468086</xdr:colOff>
      <xdr:row>15</xdr:row>
      <xdr:rowOff>157844</xdr:rowOff>
    </xdr:from>
    <xdr:to>
      <xdr:col>38</xdr:col>
      <xdr:colOff>163286</xdr:colOff>
      <xdr:row>30</xdr:row>
      <xdr:rowOff>125187</xdr:rowOff>
    </xdr:to>
    <xdr:graphicFrame macro="">
      <xdr:nvGraphicFramePr>
        <xdr:cNvPr id="9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10872" cy="608418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R170"/>
  <sheetViews>
    <sheetView zoomScale="90" zoomScaleNormal="90" workbookViewId="0">
      <selection activeCell="E107" sqref="E107"/>
    </sheetView>
  </sheetViews>
  <sheetFormatPr defaultRowHeight="15" x14ac:dyDescent="0.25"/>
  <cols>
    <col min="1" max="1" width="11.7109375" bestFit="1" customWidth="1"/>
    <col min="2" max="2" width="13.5703125" bestFit="1" customWidth="1"/>
    <col min="3" max="3" width="15.28515625" bestFit="1" customWidth="1"/>
    <col min="5" max="5" width="7.7109375" bestFit="1" customWidth="1"/>
    <col min="8" max="8" width="15.7109375" bestFit="1" customWidth="1"/>
    <col min="9" max="9" width="15.5703125" bestFit="1" customWidth="1"/>
    <col min="10" max="10" width="86.28515625" bestFit="1" customWidth="1"/>
    <col min="11" max="11" width="41.7109375" bestFit="1" customWidth="1"/>
  </cols>
  <sheetData>
    <row r="1" spans="1:11" ht="14.45" x14ac:dyDescent="0.3">
      <c r="D1" t="s">
        <v>5</v>
      </c>
      <c r="F1" t="s">
        <v>176</v>
      </c>
    </row>
    <row r="2" spans="1:11" ht="14.45" hidden="1" x14ac:dyDescent="0.3">
      <c r="A2" s="3" t="s">
        <v>0</v>
      </c>
      <c r="B2" s="3" t="s">
        <v>23</v>
      </c>
      <c r="C2" s="3"/>
      <c r="D2" s="3">
        <v>0</v>
      </c>
      <c r="E2" s="3">
        <v>246.9</v>
      </c>
      <c r="F2" s="3">
        <v>400.29</v>
      </c>
      <c r="G2" s="3">
        <v>796.34</v>
      </c>
      <c r="I2" s="3" t="s">
        <v>19</v>
      </c>
      <c r="J2" s="3" t="s">
        <v>20</v>
      </c>
    </row>
    <row r="3" spans="1:11" ht="14.45" x14ac:dyDescent="0.3">
      <c r="A3" s="1">
        <v>43189</v>
      </c>
      <c r="B3" s="2">
        <v>0.38472222222222219</v>
      </c>
      <c r="C3" s="14">
        <f>A3+B3</f>
        <v>43189.384722222225</v>
      </c>
      <c r="D3">
        <v>-0.04</v>
      </c>
      <c r="E3">
        <v>248.88</v>
      </c>
      <c r="F3">
        <v>399.28</v>
      </c>
      <c r="G3">
        <v>796.35</v>
      </c>
      <c r="H3" t="s">
        <v>1</v>
      </c>
      <c r="I3" t="s">
        <v>2</v>
      </c>
      <c r="K3" t="s">
        <v>40</v>
      </c>
    </row>
    <row r="4" spans="1:11" ht="14.45" hidden="1" x14ac:dyDescent="0.3">
      <c r="A4" s="1">
        <v>43189</v>
      </c>
      <c r="B4" s="2">
        <v>0.89166666666666661</v>
      </c>
      <c r="C4" s="2"/>
      <c r="D4">
        <v>1.02</v>
      </c>
      <c r="E4">
        <v>250.16</v>
      </c>
      <c r="F4">
        <v>400.99</v>
      </c>
      <c r="G4">
        <v>798.63</v>
      </c>
      <c r="I4" t="s">
        <v>3</v>
      </c>
    </row>
    <row r="5" spans="1:11" ht="14.45" hidden="1" x14ac:dyDescent="0.3">
      <c r="A5" s="1">
        <v>43191</v>
      </c>
      <c r="B5" s="2">
        <v>0.85</v>
      </c>
      <c r="C5" s="2"/>
      <c r="D5">
        <v>0.87</v>
      </c>
      <c r="E5">
        <v>249.74</v>
      </c>
      <c r="F5">
        <v>400.26</v>
      </c>
      <c r="G5">
        <v>796.84</v>
      </c>
      <c r="I5" t="s">
        <v>3</v>
      </c>
    </row>
    <row r="6" spans="1:11" ht="14.45" hidden="1" x14ac:dyDescent="0.3">
      <c r="A6" s="1">
        <v>43191</v>
      </c>
      <c r="B6" s="2">
        <v>0.89166666666666661</v>
      </c>
      <c r="C6" s="2"/>
      <c r="D6">
        <v>0.74</v>
      </c>
      <c r="E6">
        <v>249.53</v>
      </c>
      <c r="F6">
        <v>399.96</v>
      </c>
      <c r="G6">
        <v>796.8</v>
      </c>
      <c r="I6" t="s">
        <v>3</v>
      </c>
    </row>
    <row r="7" spans="1:11" ht="14.45" hidden="1" x14ac:dyDescent="0.3">
      <c r="A7" s="1">
        <v>43192</v>
      </c>
      <c r="B7" s="2">
        <v>0.64166666666666672</v>
      </c>
      <c r="C7" s="2"/>
      <c r="D7">
        <v>-2.41</v>
      </c>
      <c r="E7">
        <v>245.56</v>
      </c>
      <c r="F7">
        <v>395.69</v>
      </c>
      <c r="G7">
        <v>791.31</v>
      </c>
      <c r="I7" t="s">
        <v>3</v>
      </c>
      <c r="J7" s="4" t="s">
        <v>4</v>
      </c>
    </row>
    <row r="8" spans="1:11" ht="14.45" hidden="1" x14ac:dyDescent="0.3">
      <c r="A8" s="1">
        <v>43192</v>
      </c>
      <c r="B8" s="2">
        <v>0.89166666666666661</v>
      </c>
      <c r="C8" s="2"/>
      <c r="D8">
        <v>-2.11</v>
      </c>
      <c r="E8">
        <v>245.8</v>
      </c>
      <c r="F8">
        <v>395.91</v>
      </c>
      <c r="G8">
        <v>792.17</v>
      </c>
      <c r="I8" t="s">
        <v>3</v>
      </c>
      <c r="J8" s="4"/>
    </row>
    <row r="9" spans="1:11" ht="14.45" hidden="1" x14ac:dyDescent="0.3">
      <c r="A9" s="1">
        <v>43193</v>
      </c>
      <c r="B9" s="2">
        <v>0.14166666666666666</v>
      </c>
      <c r="C9" s="2"/>
      <c r="D9">
        <v>-2.44</v>
      </c>
      <c r="E9">
        <v>245.44</v>
      </c>
      <c r="F9">
        <v>395.45</v>
      </c>
      <c r="G9">
        <v>791.72</v>
      </c>
      <c r="I9" t="s">
        <v>3</v>
      </c>
      <c r="J9" s="4"/>
      <c r="K9" t="s">
        <v>40</v>
      </c>
    </row>
    <row r="10" spans="1:11" ht="14.45" hidden="1" x14ac:dyDescent="0.3">
      <c r="A10" s="1">
        <v>43193</v>
      </c>
      <c r="B10" s="2">
        <v>0.22500000000000001</v>
      </c>
      <c r="C10" s="2"/>
      <c r="D10">
        <v>-2.46</v>
      </c>
      <c r="E10">
        <v>245.42</v>
      </c>
      <c r="F10">
        <v>395.39</v>
      </c>
      <c r="G10">
        <v>791.71</v>
      </c>
      <c r="I10" t="s">
        <v>3</v>
      </c>
      <c r="J10" s="4"/>
    </row>
    <row r="11" spans="1:11" ht="14.45" x14ac:dyDescent="0.3">
      <c r="A11" s="1">
        <v>43193</v>
      </c>
      <c r="B11" s="2">
        <v>0.42708333333333331</v>
      </c>
      <c r="C11" s="14">
        <f t="shared" ref="C11:C13" si="0">A11+B11</f>
        <v>43193.427083333336</v>
      </c>
      <c r="D11">
        <v>0.12</v>
      </c>
      <c r="E11">
        <v>248.89</v>
      </c>
      <c r="F11">
        <v>399.41</v>
      </c>
      <c r="G11">
        <v>796.43</v>
      </c>
      <c r="H11" t="s">
        <v>1</v>
      </c>
      <c r="I11" t="s">
        <v>2</v>
      </c>
      <c r="J11" s="4"/>
    </row>
    <row r="12" spans="1:11" ht="14.45" x14ac:dyDescent="0.3">
      <c r="A12" s="1">
        <v>43193</v>
      </c>
      <c r="B12" s="2">
        <v>0.47500000000000003</v>
      </c>
      <c r="C12" s="14">
        <f t="shared" si="0"/>
        <v>43193.474999999999</v>
      </c>
      <c r="D12">
        <v>-0.06</v>
      </c>
      <c r="E12">
        <v>248.71</v>
      </c>
      <c r="F12">
        <v>399.23</v>
      </c>
      <c r="G12">
        <v>796.07</v>
      </c>
      <c r="I12" t="s">
        <v>2</v>
      </c>
      <c r="J12" s="4"/>
    </row>
    <row r="13" spans="1:11" ht="14.45" x14ac:dyDescent="0.3">
      <c r="A13" s="1">
        <v>43193</v>
      </c>
      <c r="B13" s="2">
        <v>0.64374999999999993</v>
      </c>
      <c r="C13" s="14">
        <f t="shared" si="0"/>
        <v>43193.643750000003</v>
      </c>
      <c r="D13">
        <v>0.56000000000000005</v>
      </c>
      <c r="E13">
        <v>249.71</v>
      </c>
      <c r="F13">
        <v>400.48</v>
      </c>
      <c r="G13">
        <v>797.61</v>
      </c>
      <c r="I13" t="s">
        <v>2</v>
      </c>
      <c r="J13" s="4" t="s">
        <v>6</v>
      </c>
    </row>
    <row r="14" spans="1:11" ht="14.45" hidden="1" x14ac:dyDescent="0.3">
      <c r="A14" s="1">
        <v>43193</v>
      </c>
      <c r="B14" s="2">
        <v>0.77708333333333324</v>
      </c>
      <c r="C14" s="2"/>
      <c r="D14">
        <v>1.21</v>
      </c>
      <c r="E14">
        <v>250.4</v>
      </c>
      <c r="F14">
        <v>401.3</v>
      </c>
      <c r="G14">
        <v>798.72</v>
      </c>
      <c r="I14" t="s">
        <v>3</v>
      </c>
      <c r="J14" s="4"/>
    </row>
    <row r="15" spans="1:11" ht="14.45" x14ac:dyDescent="0.3">
      <c r="A15" s="1">
        <v>43193</v>
      </c>
      <c r="B15" s="2">
        <v>0.79652777777777783</v>
      </c>
      <c r="C15" s="14">
        <f t="shared" ref="C15:C20" si="1">A15+B15</f>
        <v>43193.796527777777</v>
      </c>
      <c r="D15">
        <v>1.58</v>
      </c>
      <c r="H15" t="s">
        <v>10</v>
      </c>
      <c r="I15" t="s">
        <v>2</v>
      </c>
      <c r="J15" s="4"/>
    </row>
    <row r="16" spans="1:11" ht="14.45" x14ac:dyDescent="0.3">
      <c r="A16" s="1">
        <v>43193</v>
      </c>
      <c r="B16" s="2">
        <v>0.82152777777777775</v>
      </c>
      <c r="C16" s="14">
        <f t="shared" si="1"/>
        <v>43193.821527777778</v>
      </c>
      <c r="D16">
        <v>0.08</v>
      </c>
      <c r="E16">
        <v>248.84</v>
      </c>
      <c r="F16">
        <v>399.39</v>
      </c>
      <c r="G16">
        <v>796.55</v>
      </c>
      <c r="H16" t="s">
        <v>1</v>
      </c>
      <c r="I16" t="s">
        <v>2</v>
      </c>
      <c r="J16" s="4"/>
      <c r="K16" t="s">
        <v>40</v>
      </c>
    </row>
    <row r="17" spans="1:18" ht="14.45" x14ac:dyDescent="0.3">
      <c r="A17" s="1">
        <v>43193</v>
      </c>
      <c r="B17" s="2">
        <v>0.89166666666666661</v>
      </c>
      <c r="C17" s="14">
        <f t="shared" si="1"/>
        <v>43193.89166666667</v>
      </c>
      <c r="D17">
        <v>-0.06</v>
      </c>
      <c r="E17">
        <v>248.86</v>
      </c>
      <c r="F17">
        <v>399.39</v>
      </c>
      <c r="G17">
        <v>796.09</v>
      </c>
      <c r="I17" t="s">
        <v>2</v>
      </c>
      <c r="J17" s="4" t="s">
        <v>7</v>
      </c>
      <c r="K17" t="s">
        <v>35</v>
      </c>
      <c r="R17" s="4" t="s">
        <v>8</v>
      </c>
    </row>
    <row r="18" spans="1:18" ht="14.45" x14ac:dyDescent="0.3">
      <c r="A18" s="1">
        <v>43194</v>
      </c>
      <c r="B18" s="2">
        <v>0.37916666666666665</v>
      </c>
      <c r="C18" s="14">
        <f t="shared" si="1"/>
        <v>43194.379166666666</v>
      </c>
      <c r="D18">
        <v>1.99</v>
      </c>
      <c r="H18" t="s">
        <v>10</v>
      </c>
      <c r="I18" t="s">
        <v>2</v>
      </c>
      <c r="J18" s="4"/>
    </row>
    <row r="19" spans="1:18" x14ac:dyDescent="0.25">
      <c r="A19" s="1">
        <v>43194</v>
      </c>
      <c r="B19" s="2">
        <v>0.40208333333333335</v>
      </c>
      <c r="C19" s="14">
        <f t="shared" si="1"/>
        <v>43194.402083333334</v>
      </c>
      <c r="D19">
        <v>0.1</v>
      </c>
      <c r="E19">
        <v>249.18</v>
      </c>
      <c r="F19">
        <v>399.79</v>
      </c>
      <c r="G19">
        <v>796.72</v>
      </c>
      <c r="H19" t="s">
        <v>1</v>
      </c>
      <c r="I19" t="s">
        <v>2</v>
      </c>
      <c r="J19" s="4" t="s">
        <v>9</v>
      </c>
    </row>
    <row r="20" spans="1:18" x14ac:dyDescent="0.25">
      <c r="A20" s="1">
        <v>43194</v>
      </c>
      <c r="B20" s="2">
        <v>0.47500000000000003</v>
      </c>
      <c r="C20" s="14">
        <f t="shared" si="1"/>
        <v>43194.474999999999</v>
      </c>
      <c r="D20">
        <v>0.02</v>
      </c>
      <c r="E20">
        <v>249.06</v>
      </c>
      <c r="F20">
        <v>399.65</v>
      </c>
      <c r="G20">
        <v>796.33</v>
      </c>
      <c r="I20" t="s">
        <v>2</v>
      </c>
    </row>
    <row r="21" spans="1:18" ht="14.45" hidden="1" x14ac:dyDescent="0.3">
      <c r="A21" s="1">
        <v>43194</v>
      </c>
      <c r="B21" s="2">
        <v>0.68055555555555547</v>
      </c>
      <c r="C21" s="2"/>
      <c r="D21">
        <v>0.04</v>
      </c>
      <c r="E21">
        <v>249</v>
      </c>
      <c r="F21">
        <v>399.44</v>
      </c>
      <c r="G21">
        <v>796.3</v>
      </c>
      <c r="H21" t="s">
        <v>1</v>
      </c>
      <c r="I21" t="s">
        <v>3</v>
      </c>
    </row>
    <row r="22" spans="1:18" x14ac:dyDescent="0.25">
      <c r="A22" s="1">
        <v>43194</v>
      </c>
      <c r="B22" s="2">
        <v>0.77708333333333324</v>
      </c>
      <c r="C22" s="14">
        <f>A22+B22</f>
        <v>43194.777083333334</v>
      </c>
      <c r="D22">
        <v>-0.19</v>
      </c>
      <c r="E22">
        <v>248.65</v>
      </c>
      <c r="F22">
        <v>399.09</v>
      </c>
      <c r="G22">
        <v>795.83</v>
      </c>
      <c r="I22" t="s">
        <v>2</v>
      </c>
    </row>
    <row r="23" spans="1:18" ht="14.45" hidden="1" x14ac:dyDescent="0.3">
      <c r="A23" s="11">
        <v>43195</v>
      </c>
      <c r="B23" s="2">
        <v>1.6666666666666666E-2</v>
      </c>
      <c r="C23" s="2"/>
      <c r="D23">
        <v>-0.84</v>
      </c>
      <c r="E23">
        <v>247.73</v>
      </c>
      <c r="F23">
        <v>398.01</v>
      </c>
      <c r="G23">
        <v>794.33</v>
      </c>
      <c r="I23" t="s">
        <v>3</v>
      </c>
      <c r="M23">
        <f>796.34+7.5</f>
        <v>803.84</v>
      </c>
    </row>
    <row r="24" spans="1:18" ht="14.45" hidden="1" x14ac:dyDescent="0.3">
      <c r="A24" s="11">
        <v>43195</v>
      </c>
      <c r="B24" s="2">
        <v>0.14166666666666666</v>
      </c>
      <c r="C24" s="2"/>
      <c r="D24">
        <v>-0.73</v>
      </c>
      <c r="E24">
        <v>247.82</v>
      </c>
      <c r="F24">
        <v>398.02</v>
      </c>
      <c r="G24">
        <v>794.46</v>
      </c>
      <c r="I24" t="s">
        <v>3</v>
      </c>
    </row>
    <row r="25" spans="1:18" ht="14.45" hidden="1" x14ac:dyDescent="0.3">
      <c r="A25" s="11">
        <v>43195</v>
      </c>
      <c r="B25" s="2">
        <v>0.22500000000000001</v>
      </c>
      <c r="C25" s="2"/>
      <c r="D25">
        <v>-0.68</v>
      </c>
      <c r="E25">
        <v>247.87</v>
      </c>
      <c r="F25">
        <v>398.1</v>
      </c>
      <c r="G25">
        <v>794.29</v>
      </c>
      <c r="I25" t="s">
        <v>3</v>
      </c>
    </row>
    <row r="26" spans="1:18" ht="14.45" hidden="1" x14ac:dyDescent="0.3">
      <c r="A26" s="11">
        <v>43195</v>
      </c>
      <c r="B26" s="2">
        <v>0.47500000000000003</v>
      </c>
      <c r="C26" s="2"/>
      <c r="D26">
        <v>-0.27</v>
      </c>
      <c r="E26">
        <v>248.36</v>
      </c>
      <c r="F26">
        <v>398.51</v>
      </c>
      <c r="G26">
        <v>794.09</v>
      </c>
      <c r="I26" t="s">
        <v>3</v>
      </c>
    </row>
    <row r="27" spans="1:18" ht="14.45" hidden="1" x14ac:dyDescent="0.3">
      <c r="A27" s="11">
        <v>43195</v>
      </c>
      <c r="B27" s="2">
        <v>0.64166666666666672</v>
      </c>
      <c r="C27" s="2"/>
      <c r="D27">
        <v>-0.95</v>
      </c>
      <c r="E27">
        <v>247.52</v>
      </c>
      <c r="F27">
        <v>397.55</v>
      </c>
      <c r="G27">
        <v>792.6</v>
      </c>
      <c r="I27" t="s">
        <v>3</v>
      </c>
    </row>
    <row r="28" spans="1:18" ht="14.45" hidden="1" x14ac:dyDescent="0.3">
      <c r="A28" s="11">
        <v>43195</v>
      </c>
      <c r="B28" s="2">
        <v>0.77708333333333324</v>
      </c>
      <c r="C28" s="2"/>
      <c r="D28">
        <v>-1.07</v>
      </c>
      <c r="E28">
        <v>246.97</v>
      </c>
      <c r="F28">
        <v>396.94</v>
      </c>
      <c r="G28">
        <v>791.87</v>
      </c>
      <c r="I28" t="s">
        <v>3</v>
      </c>
    </row>
    <row r="29" spans="1:18" ht="14.45" hidden="1" x14ac:dyDescent="0.3">
      <c r="A29" s="11">
        <v>43195</v>
      </c>
      <c r="B29" s="2">
        <v>0.89166666666666661</v>
      </c>
      <c r="C29" s="2"/>
      <c r="D29">
        <v>-1.49</v>
      </c>
      <c r="E29">
        <v>246.41</v>
      </c>
      <c r="F29">
        <v>396.2</v>
      </c>
      <c r="G29">
        <v>791.16</v>
      </c>
      <c r="I29" t="s">
        <v>3</v>
      </c>
    </row>
    <row r="30" spans="1:18" ht="14.45" hidden="1" x14ac:dyDescent="0.3">
      <c r="A30" s="11">
        <v>43196</v>
      </c>
      <c r="B30" s="2">
        <v>1.6666666666666666E-2</v>
      </c>
      <c r="C30" s="2"/>
      <c r="D30">
        <v>-1.85</v>
      </c>
      <c r="E30">
        <v>246.52</v>
      </c>
      <c r="F30">
        <v>396.35</v>
      </c>
      <c r="G30">
        <v>791.39</v>
      </c>
      <c r="I30" t="s">
        <v>3</v>
      </c>
    </row>
    <row r="31" spans="1:18" ht="14.45" hidden="1" x14ac:dyDescent="0.3">
      <c r="A31" s="11">
        <v>43196</v>
      </c>
      <c r="B31" s="2">
        <v>0.14166666666666666</v>
      </c>
      <c r="C31" s="2"/>
      <c r="D31">
        <v>-1.44</v>
      </c>
      <c r="E31">
        <v>246.73</v>
      </c>
      <c r="F31">
        <v>396.52</v>
      </c>
      <c r="G31">
        <v>791.63</v>
      </c>
      <c r="I31" t="s">
        <v>3</v>
      </c>
    </row>
    <row r="32" spans="1:18" ht="14.45" hidden="1" x14ac:dyDescent="0.3">
      <c r="A32" s="11">
        <v>43196</v>
      </c>
      <c r="B32" s="2">
        <v>0.22500000000000001</v>
      </c>
      <c r="C32" s="2"/>
      <c r="D32">
        <v>-1.73</v>
      </c>
      <c r="E32">
        <v>246.39</v>
      </c>
      <c r="F32">
        <v>396.17</v>
      </c>
      <c r="G32">
        <v>791.18</v>
      </c>
      <c r="I32" t="s">
        <v>3</v>
      </c>
    </row>
    <row r="33" spans="1:11" x14ac:dyDescent="0.25">
      <c r="A33" s="11">
        <v>43196</v>
      </c>
      <c r="B33" s="2"/>
      <c r="C33" s="14">
        <f t="shared" ref="C33:C35" si="2">A33+B33</f>
        <v>43196</v>
      </c>
      <c r="D33">
        <v>-0.06</v>
      </c>
      <c r="E33">
        <v>249.11</v>
      </c>
      <c r="F33">
        <v>399.56</v>
      </c>
      <c r="G33">
        <v>796.09</v>
      </c>
      <c r="H33" t="s">
        <v>1</v>
      </c>
      <c r="I33" t="s">
        <v>2</v>
      </c>
      <c r="K33" t="s">
        <v>34</v>
      </c>
    </row>
    <row r="34" spans="1:11" x14ac:dyDescent="0.25">
      <c r="A34" s="11">
        <v>43196</v>
      </c>
      <c r="B34" s="2">
        <v>0.58472222222222225</v>
      </c>
      <c r="C34" s="14">
        <f t="shared" si="2"/>
        <v>43196.584722222222</v>
      </c>
      <c r="D34">
        <v>0.21</v>
      </c>
      <c r="E34">
        <v>249.49</v>
      </c>
      <c r="F34">
        <v>400.15</v>
      </c>
      <c r="G34">
        <v>796.63</v>
      </c>
      <c r="I34" t="s">
        <v>2</v>
      </c>
    </row>
    <row r="35" spans="1:11" x14ac:dyDescent="0.25">
      <c r="A35" s="11">
        <v>43196</v>
      </c>
      <c r="B35" s="2">
        <v>0.64166666666666672</v>
      </c>
      <c r="C35" s="14">
        <f t="shared" si="2"/>
        <v>43196.64166666667</v>
      </c>
      <c r="D35">
        <v>0.56999999999999995</v>
      </c>
      <c r="E35">
        <v>249.79</v>
      </c>
      <c r="F35">
        <v>400.44</v>
      </c>
      <c r="G35">
        <v>797.04</v>
      </c>
      <c r="I35" t="s">
        <v>2</v>
      </c>
    </row>
    <row r="36" spans="1:11" ht="14.45" hidden="1" x14ac:dyDescent="0.3">
      <c r="A36" s="11">
        <v>43196</v>
      </c>
      <c r="B36" s="2">
        <v>0.77708333333333324</v>
      </c>
      <c r="C36" s="2"/>
      <c r="D36">
        <v>1.08</v>
      </c>
      <c r="E36">
        <v>249.97</v>
      </c>
      <c r="F36">
        <v>400.72</v>
      </c>
      <c r="G36">
        <v>797.72</v>
      </c>
      <c r="I36" t="s">
        <v>3</v>
      </c>
    </row>
    <row r="37" spans="1:11" ht="14.45" hidden="1" x14ac:dyDescent="0.3">
      <c r="A37" s="11">
        <v>43196</v>
      </c>
      <c r="B37" s="2">
        <v>0.89166666666666661</v>
      </c>
      <c r="C37" s="2"/>
      <c r="D37">
        <v>-0.28000000000000003</v>
      </c>
      <c r="E37">
        <v>247.86</v>
      </c>
      <c r="F37">
        <v>398.14</v>
      </c>
      <c r="G37">
        <v>794.8</v>
      </c>
      <c r="I37" t="s">
        <v>3</v>
      </c>
    </row>
    <row r="38" spans="1:11" ht="14.45" hidden="1" x14ac:dyDescent="0.3">
      <c r="A38" s="11">
        <v>43196</v>
      </c>
      <c r="B38" s="2">
        <v>1.6666666666666666E-2</v>
      </c>
      <c r="C38" s="2"/>
      <c r="D38">
        <v>-1.69</v>
      </c>
      <c r="E38">
        <v>246.08</v>
      </c>
      <c r="F38">
        <v>396.07</v>
      </c>
      <c r="G38">
        <v>792.12</v>
      </c>
      <c r="I38" t="s">
        <v>3</v>
      </c>
    </row>
    <row r="39" spans="1:11" ht="14.45" hidden="1" x14ac:dyDescent="0.3">
      <c r="A39" s="11">
        <v>43199</v>
      </c>
      <c r="B39" s="2">
        <v>0.14166666666666666</v>
      </c>
      <c r="C39" s="2"/>
      <c r="D39" s="4">
        <v>-6.54</v>
      </c>
      <c r="E39" s="4">
        <v>240.07</v>
      </c>
      <c r="F39" s="4">
        <v>389.04</v>
      </c>
      <c r="G39" s="4">
        <v>783.38</v>
      </c>
      <c r="I39" t="s">
        <v>3</v>
      </c>
      <c r="J39" s="4" t="s">
        <v>18</v>
      </c>
    </row>
    <row r="40" spans="1:11" ht="14.45" hidden="1" x14ac:dyDescent="0.3">
      <c r="A40" s="11">
        <v>43199</v>
      </c>
      <c r="B40" s="2">
        <v>0.22500000000000001</v>
      </c>
      <c r="C40" s="2"/>
      <c r="D40" s="4">
        <v>-6.43</v>
      </c>
      <c r="E40" s="4">
        <v>240.26</v>
      </c>
      <c r="F40" s="4">
        <v>389.2</v>
      </c>
      <c r="G40" s="4">
        <v>783.75</v>
      </c>
      <c r="I40" t="s">
        <v>3</v>
      </c>
    </row>
    <row r="41" spans="1:11" x14ac:dyDescent="0.25">
      <c r="A41" s="11">
        <v>43199</v>
      </c>
      <c r="B41" s="2">
        <v>0.42291666666666666</v>
      </c>
      <c r="C41" s="14">
        <f t="shared" ref="C41:C43" si="3">A41+B41</f>
        <v>43199.42291666667</v>
      </c>
      <c r="D41">
        <v>-0.04</v>
      </c>
      <c r="E41">
        <v>248.95</v>
      </c>
      <c r="F41">
        <v>399.53</v>
      </c>
      <c r="G41">
        <v>796.55</v>
      </c>
      <c r="H41" t="s">
        <v>1</v>
      </c>
      <c r="I41" t="s">
        <v>2</v>
      </c>
      <c r="J41" s="10" t="s">
        <v>25</v>
      </c>
      <c r="K41" s="4" t="s">
        <v>32</v>
      </c>
    </row>
    <row r="42" spans="1:11" x14ac:dyDescent="0.25">
      <c r="A42" s="11">
        <v>43199</v>
      </c>
      <c r="B42" s="2">
        <v>0.47500000000000003</v>
      </c>
      <c r="C42" s="14">
        <f t="shared" si="3"/>
        <v>43199.474999999999</v>
      </c>
      <c r="D42">
        <v>0.5</v>
      </c>
      <c r="E42">
        <v>249.77</v>
      </c>
      <c r="F42">
        <v>400.43</v>
      </c>
      <c r="G42">
        <v>797.63</v>
      </c>
      <c r="I42" t="s">
        <v>2</v>
      </c>
    </row>
    <row r="43" spans="1:11" x14ac:dyDescent="0.25">
      <c r="A43" s="11">
        <v>43199</v>
      </c>
      <c r="B43" s="2">
        <v>0.64097222222222217</v>
      </c>
      <c r="C43" s="14">
        <f t="shared" si="3"/>
        <v>43199.640972222223</v>
      </c>
      <c r="D43" s="4">
        <v>3.07</v>
      </c>
      <c r="E43" s="4">
        <v>253.12</v>
      </c>
      <c r="F43" s="4">
        <v>404.39</v>
      </c>
      <c r="G43" s="4">
        <v>802.72</v>
      </c>
      <c r="I43" t="s">
        <v>2</v>
      </c>
      <c r="J43" s="4" t="s">
        <v>11</v>
      </c>
    </row>
    <row r="44" spans="1:11" ht="14.45" hidden="1" x14ac:dyDescent="0.3">
      <c r="A44" s="11">
        <v>43199</v>
      </c>
      <c r="B44" s="2">
        <v>0.77708333333333324</v>
      </c>
      <c r="C44" s="2"/>
      <c r="D44" s="4">
        <v>3.88</v>
      </c>
      <c r="E44" s="4">
        <v>254.04</v>
      </c>
      <c r="F44" s="4">
        <v>405.48</v>
      </c>
      <c r="G44" s="4">
        <v>804.2</v>
      </c>
      <c r="I44" t="s">
        <v>3</v>
      </c>
      <c r="J44" s="4" t="s">
        <v>12</v>
      </c>
    </row>
    <row r="45" spans="1:11" ht="14.45" hidden="1" x14ac:dyDescent="0.3">
      <c r="A45" s="11">
        <v>43199</v>
      </c>
      <c r="B45" s="2">
        <v>0.89166666666666661</v>
      </c>
      <c r="C45" s="2"/>
      <c r="D45" s="4">
        <v>4.16</v>
      </c>
      <c r="E45" s="4">
        <v>254.27</v>
      </c>
      <c r="F45" s="4">
        <v>405.7</v>
      </c>
      <c r="G45" s="4">
        <v>804.7</v>
      </c>
      <c r="I45" t="s">
        <v>3</v>
      </c>
    </row>
    <row r="46" spans="1:11" ht="14.45" hidden="1" x14ac:dyDescent="0.3">
      <c r="A46" s="11">
        <v>43200</v>
      </c>
      <c r="B46" s="2">
        <v>1.5972222222222224E-2</v>
      </c>
      <c r="C46" s="2"/>
      <c r="D46" s="4">
        <v>4.47</v>
      </c>
      <c r="E46" s="4">
        <v>254.68</v>
      </c>
      <c r="F46" s="4">
        <v>406.26</v>
      </c>
      <c r="G46" s="4">
        <v>805.51</v>
      </c>
      <c r="I46" t="s">
        <v>3</v>
      </c>
    </row>
    <row r="47" spans="1:11" ht="14.45" hidden="1" x14ac:dyDescent="0.3">
      <c r="A47" s="11">
        <v>43200</v>
      </c>
      <c r="B47" s="2">
        <v>0.14166666666666666</v>
      </c>
      <c r="C47" s="2"/>
      <c r="D47" s="4">
        <v>4.79</v>
      </c>
      <c r="E47" s="4">
        <v>255.05</v>
      </c>
      <c r="F47" s="4">
        <v>406.69</v>
      </c>
      <c r="G47" s="4">
        <v>806.27</v>
      </c>
      <c r="I47" t="s">
        <v>3</v>
      </c>
    </row>
    <row r="48" spans="1:11" ht="14.45" hidden="1" x14ac:dyDescent="0.3">
      <c r="A48" s="11">
        <v>43200</v>
      </c>
      <c r="B48" s="2">
        <v>0.22500000000000001</v>
      </c>
      <c r="C48" s="2"/>
      <c r="D48" s="4">
        <v>4.8</v>
      </c>
      <c r="E48" s="4">
        <v>255.06</v>
      </c>
      <c r="F48" s="4">
        <v>406.68</v>
      </c>
      <c r="G48" s="4">
        <v>806.36</v>
      </c>
      <c r="I48" t="s">
        <v>3</v>
      </c>
    </row>
    <row r="49" spans="1:11" x14ac:dyDescent="0.25">
      <c r="A49" s="11">
        <v>43200</v>
      </c>
      <c r="B49" s="2">
        <v>0.3888888888888889</v>
      </c>
      <c r="C49" s="14">
        <f t="shared" ref="C49:C51" si="4">A49+B49</f>
        <v>43200.388888888891</v>
      </c>
      <c r="D49">
        <v>-0.06</v>
      </c>
      <c r="E49">
        <v>248.63</v>
      </c>
      <c r="F49">
        <v>399.12</v>
      </c>
      <c r="G49">
        <v>796.13</v>
      </c>
      <c r="H49" t="s">
        <v>1</v>
      </c>
      <c r="I49" t="s">
        <v>2</v>
      </c>
      <c r="J49" s="10" t="s">
        <v>26</v>
      </c>
      <c r="K49" s="4" t="s">
        <v>32</v>
      </c>
    </row>
    <row r="50" spans="1:11" x14ac:dyDescent="0.25">
      <c r="A50" s="11">
        <v>43200</v>
      </c>
      <c r="B50" s="2">
        <v>0.47569444444444442</v>
      </c>
      <c r="C50" s="14">
        <f t="shared" si="4"/>
        <v>43200.475694444445</v>
      </c>
      <c r="D50" s="5">
        <v>-0.62</v>
      </c>
      <c r="E50" s="5">
        <v>248.02</v>
      </c>
      <c r="F50" s="5">
        <v>398.43</v>
      </c>
      <c r="G50" s="5">
        <v>794.88</v>
      </c>
      <c r="I50" t="s">
        <v>2</v>
      </c>
    </row>
    <row r="51" spans="1:11" x14ac:dyDescent="0.25">
      <c r="A51" s="11">
        <v>43200</v>
      </c>
      <c r="B51" s="2">
        <v>0.64166666666666672</v>
      </c>
      <c r="C51" s="14">
        <f t="shared" si="4"/>
        <v>43200.64166666667</v>
      </c>
      <c r="D51" s="5">
        <v>-0.37</v>
      </c>
      <c r="E51" s="5">
        <v>248.29</v>
      </c>
      <c r="F51" s="5">
        <v>398.8</v>
      </c>
      <c r="G51" s="5">
        <v>795.19</v>
      </c>
      <c r="I51" t="s">
        <v>2</v>
      </c>
    </row>
    <row r="52" spans="1:11" ht="14.45" hidden="1" x14ac:dyDescent="0.3">
      <c r="A52" s="11">
        <v>43200</v>
      </c>
      <c r="B52" s="2">
        <v>0.77638888888888891</v>
      </c>
      <c r="C52" s="2"/>
      <c r="D52">
        <v>-0.3</v>
      </c>
      <c r="E52">
        <v>248.1</v>
      </c>
      <c r="F52">
        <v>398.6</v>
      </c>
      <c r="G52">
        <v>794.98</v>
      </c>
      <c r="I52" t="s">
        <v>3</v>
      </c>
    </row>
    <row r="53" spans="1:11" ht="14.45" hidden="1" x14ac:dyDescent="0.3">
      <c r="A53" s="11">
        <v>43200</v>
      </c>
      <c r="B53" s="2">
        <v>0.89097222222222217</v>
      </c>
      <c r="C53" s="2"/>
      <c r="D53">
        <v>-1.55</v>
      </c>
      <c r="E53">
        <v>246.17</v>
      </c>
      <c r="F53">
        <v>396.11</v>
      </c>
      <c r="G53">
        <v>792.12</v>
      </c>
      <c r="I53" t="s">
        <v>3</v>
      </c>
    </row>
    <row r="54" spans="1:11" ht="14.45" hidden="1" x14ac:dyDescent="0.3">
      <c r="A54" s="11">
        <v>43201</v>
      </c>
      <c r="B54" s="2">
        <v>1.6666666666666666E-2</v>
      </c>
      <c r="C54" s="2"/>
      <c r="D54">
        <v>-2.19</v>
      </c>
      <c r="E54">
        <v>245.57</v>
      </c>
      <c r="F54">
        <v>395.52</v>
      </c>
      <c r="G54">
        <v>791.49</v>
      </c>
      <c r="I54" t="s">
        <v>3</v>
      </c>
    </row>
    <row r="55" spans="1:11" ht="14.45" hidden="1" x14ac:dyDescent="0.3">
      <c r="A55" s="11">
        <v>43201</v>
      </c>
      <c r="B55" s="2">
        <v>0.14097222222222222</v>
      </c>
      <c r="C55" s="2"/>
      <c r="D55">
        <v>-2.0699999999999998</v>
      </c>
      <c r="E55">
        <v>245.76</v>
      </c>
      <c r="F55">
        <v>395.76</v>
      </c>
      <c r="G55">
        <v>791.8</v>
      </c>
      <c r="I55" t="s">
        <v>3</v>
      </c>
    </row>
    <row r="56" spans="1:11" ht="14.45" hidden="1" x14ac:dyDescent="0.3">
      <c r="A56" s="11">
        <v>43201</v>
      </c>
      <c r="B56" s="2">
        <v>0.22430555555555556</v>
      </c>
      <c r="C56" s="2"/>
      <c r="D56">
        <v>-2.04</v>
      </c>
      <c r="E56">
        <v>245.82</v>
      </c>
      <c r="F56">
        <v>395.83</v>
      </c>
      <c r="G56">
        <v>791.92</v>
      </c>
      <c r="I56" t="s">
        <v>3</v>
      </c>
    </row>
    <row r="57" spans="1:11" x14ac:dyDescent="0.25">
      <c r="A57" s="11">
        <v>43201</v>
      </c>
      <c r="B57" s="2">
        <v>0.38055555555555554</v>
      </c>
      <c r="C57" s="14">
        <f t="shared" ref="C57:C58" si="5">A57+B57</f>
        <v>43201.380555555559</v>
      </c>
      <c r="D57">
        <v>-0.05</v>
      </c>
      <c r="E57">
        <v>248.73</v>
      </c>
      <c r="F57">
        <v>399.27</v>
      </c>
      <c r="G57">
        <v>796.21</v>
      </c>
      <c r="H57" t="s">
        <v>1</v>
      </c>
      <c r="I57" t="s">
        <v>2</v>
      </c>
      <c r="J57" t="s">
        <v>28</v>
      </c>
      <c r="K57" s="4" t="s">
        <v>33</v>
      </c>
    </row>
    <row r="58" spans="1:11" x14ac:dyDescent="0.25">
      <c r="A58" s="11">
        <v>43201</v>
      </c>
      <c r="B58" s="2">
        <v>0.47430555555555554</v>
      </c>
      <c r="C58" s="14">
        <f t="shared" si="5"/>
        <v>43201.474305555559</v>
      </c>
      <c r="D58">
        <v>0.27</v>
      </c>
      <c r="E58">
        <v>249.29</v>
      </c>
      <c r="F58">
        <v>399.93</v>
      </c>
      <c r="G58">
        <v>798.83</v>
      </c>
      <c r="I58" t="s">
        <v>2</v>
      </c>
    </row>
    <row r="59" spans="1:11" ht="14.45" hidden="1" x14ac:dyDescent="0.3">
      <c r="A59" s="11">
        <v>43201</v>
      </c>
      <c r="B59" s="2">
        <v>0.64097222222222217</v>
      </c>
      <c r="C59" s="2"/>
      <c r="D59">
        <v>1.54</v>
      </c>
      <c r="E59">
        <v>250.92</v>
      </c>
      <c r="F59">
        <v>401.86</v>
      </c>
      <c r="G59">
        <v>799.11</v>
      </c>
      <c r="I59" t="s">
        <v>3</v>
      </c>
    </row>
    <row r="60" spans="1:11" ht="14.45" hidden="1" x14ac:dyDescent="0.3">
      <c r="A60" s="11">
        <v>43201</v>
      </c>
      <c r="B60" s="2">
        <v>0.77708333333333324</v>
      </c>
      <c r="C60" s="2"/>
      <c r="D60">
        <v>1.54</v>
      </c>
      <c r="E60">
        <v>250.49</v>
      </c>
      <c r="F60">
        <v>401.28</v>
      </c>
      <c r="G60">
        <v>798.76</v>
      </c>
      <c r="I60" t="s">
        <v>3</v>
      </c>
    </row>
    <row r="61" spans="1:11" ht="14.45" hidden="1" x14ac:dyDescent="0.3">
      <c r="A61" s="11">
        <v>43201</v>
      </c>
      <c r="B61" s="2">
        <v>0.89166666666666661</v>
      </c>
      <c r="C61" s="2"/>
      <c r="D61">
        <v>0.78</v>
      </c>
      <c r="E61">
        <v>249.43</v>
      </c>
      <c r="F61">
        <v>400.02</v>
      </c>
      <c r="G61">
        <v>797.29</v>
      </c>
      <c r="I61" t="s">
        <v>3</v>
      </c>
    </row>
    <row r="62" spans="1:11" ht="14.45" hidden="1" x14ac:dyDescent="0.3">
      <c r="A62" s="11">
        <v>43202</v>
      </c>
      <c r="B62" s="2">
        <v>1.5972222222222224E-2</v>
      </c>
      <c r="C62" s="2"/>
      <c r="D62">
        <v>0.2</v>
      </c>
      <c r="E62">
        <v>248.89</v>
      </c>
      <c r="F62">
        <v>399.46</v>
      </c>
      <c r="G62">
        <v>796.72</v>
      </c>
      <c r="I62" t="s">
        <v>3</v>
      </c>
    </row>
    <row r="63" spans="1:11" ht="14.45" hidden="1" x14ac:dyDescent="0.3">
      <c r="A63" s="11">
        <v>43202</v>
      </c>
      <c r="B63" s="2">
        <v>0.14166666666666666</v>
      </c>
      <c r="C63" s="2"/>
      <c r="D63">
        <v>0.1</v>
      </c>
      <c r="E63">
        <v>248.83</v>
      </c>
      <c r="F63">
        <v>399.35</v>
      </c>
      <c r="G63">
        <v>796.59</v>
      </c>
      <c r="I63" t="s">
        <v>3</v>
      </c>
    </row>
    <row r="64" spans="1:11" ht="14.45" hidden="1" x14ac:dyDescent="0.3">
      <c r="A64" s="11">
        <v>43202</v>
      </c>
      <c r="B64" s="2">
        <v>0.22500000000000001</v>
      </c>
      <c r="C64" s="2"/>
      <c r="D64">
        <v>-0.01</v>
      </c>
      <c r="E64">
        <v>248.74</v>
      </c>
      <c r="F64">
        <v>399.27</v>
      </c>
      <c r="G64">
        <v>796.46</v>
      </c>
      <c r="I64" t="s">
        <v>3</v>
      </c>
    </row>
    <row r="65" spans="1:11" x14ac:dyDescent="0.25">
      <c r="A65" s="11">
        <v>43202</v>
      </c>
      <c r="B65" s="2">
        <v>0.38263888888888892</v>
      </c>
      <c r="C65" s="14">
        <f t="shared" ref="C65:C67" si="6">A65+B65</f>
        <v>43202.382638888892</v>
      </c>
      <c r="D65">
        <v>-7.0000000000000007E-2</v>
      </c>
      <c r="E65">
        <v>248.69</v>
      </c>
      <c r="F65">
        <v>398.99</v>
      </c>
      <c r="G65">
        <v>795.86</v>
      </c>
      <c r="H65" t="s">
        <v>1</v>
      </c>
      <c r="I65" t="s">
        <v>2</v>
      </c>
    </row>
    <row r="66" spans="1:11" x14ac:dyDescent="0.25">
      <c r="A66" s="11">
        <v>43202</v>
      </c>
      <c r="B66" s="2">
        <v>0.47500000000000003</v>
      </c>
      <c r="C66" s="14">
        <f t="shared" si="6"/>
        <v>43202.474999999999</v>
      </c>
      <c r="D66">
        <v>-0.01</v>
      </c>
      <c r="E66">
        <v>248.93</v>
      </c>
      <c r="F66">
        <v>399.5</v>
      </c>
      <c r="G66">
        <v>796.37</v>
      </c>
      <c r="I66" t="s">
        <v>2</v>
      </c>
    </row>
    <row r="67" spans="1:11" x14ac:dyDescent="0.25">
      <c r="A67" s="11">
        <v>43202</v>
      </c>
      <c r="B67" s="2">
        <v>0.64166666666666672</v>
      </c>
      <c r="C67" s="14">
        <f t="shared" si="6"/>
        <v>43202.64166666667</v>
      </c>
      <c r="D67">
        <v>2.06</v>
      </c>
      <c r="E67">
        <v>251.74</v>
      </c>
      <c r="F67">
        <v>402.86</v>
      </c>
      <c r="G67">
        <v>800.51</v>
      </c>
      <c r="I67" t="s">
        <v>2</v>
      </c>
    </row>
    <row r="68" spans="1:11" ht="14.45" hidden="1" x14ac:dyDescent="0.3">
      <c r="A68" s="11">
        <v>43202</v>
      </c>
      <c r="B68" s="2">
        <v>0.77708333333333324</v>
      </c>
      <c r="C68" s="2"/>
      <c r="D68">
        <v>3.17</v>
      </c>
      <c r="E68">
        <v>252.99</v>
      </c>
      <c r="F68">
        <v>404.2</v>
      </c>
      <c r="G68">
        <v>802.44</v>
      </c>
      <c r="I68" t="s">
        <v>3</v>
      </c>
    </row>
    <row r="69" spans="1:11" ht="14.45" hidden="1" x14ac:dyDescent="0.3">
      <c r="A69" s="11">
        <v>43202</v>
      </c>
      <c r="B69" s="2">
        <v>0.89166666666666661</v>
      </c>
      <c r="C69" s="2"/>
      <c r="D69">
        <v>3.06</v>
      </c>
      <c r="E69">
        <v>252.79</v>
      </c>
      <c r="F69">
        <v>404</v>
      </c>
      <c r="G69">
        <v>802.23</v>
      </c>
      <c r="I69" t="s">
        <v>3</v>
      </c>
    </row>
    <row r="70" spans="1:11" ht="14.45" hidden="1" x14ac:dyDescent="0.3">
      <c r="A70" s="11">
        <v>43203</v>
      </c>
      <c r="B70" s="2">
        <v>1.6666666666666666E-2</v>
      </c>
      <c r="C70" s="2"/>
      <c r="D70">
        <v>3.53</v>
      </c>
      <c r="E70">
        <v>253.47</v>
      </c>
      <c r="F70">
        <v>404.79</v>
      </c>
      <c r="G70">
        <v>803.29</v>
      </c>
      <c r="I70" t="s">
        <v>3</v>
      </c>
    </row>
    <row r="71" spans="1:11" ht="14.45" hidden="1" x14ac:dyDescent="0.3">
      <c r="A71" s="11">
        <v>43203</v>
      </c>
      <c r="B71" s="2">
        <v>0.14166666666666666</v>
      </c>
      <c r="C71" s="2"/>
      <c r="D71">
        <v>3.47</v>
      </c>
      <c r="E71">
        <v>253.32</v>
      </c>
      <c r="F71">
        <v>404.58</v>
      </c>
      <c r="G71">
        <v>803.09</v>
      </c>
      <c r="I71" t="s">
        <v>3</v>
      </c>
    </row>
    <row r="72" spans="1:11" ht="14.45" hidden="1" x14ac:dyDescent="0.3">
      <c r="A72" s="11">
        <v>43203</v>
      </c>
      <c r="B72" s="2">
        <v>0.22500000000000001</v>
      </c>
      <c r="C72" s="2"/>
      <c r="D72">
        <v>3.02</v>
      </c>
      <c r="E72">
        <v>252.65</v>
      </c>
      <c r="F72">
        <v>403.68</v>
      </c>
      <c r="G72">
        <v>801.96</v>
      </c>
      <c r="I72" t="s">
        <v>3</v>
      </c>
    </row>
    <row r="73" spans="1:11" ht="14.45" hidden="1" x14ac:dyDescent="0.3">
      <c r="A73" s="11">
        <v>43203</v>
      </c>
      <c r="B73" s="2">
        <v>0.47500000000000003</v>
      </c>
      <c r="C73" s="2"/>
      <c r="D73">
        <v>1.31</v>
      </c>
      <c r="E73">
        <v>250.5</v>
      </c>
      <c r="F73">
        <v>401.21</v>
      </c>
      <c r="G73">
        <v>798.4</v>
      </c>
      <c r="I73" t="s">
        <v>3</v>
      </c>
    </row>
    <row r="74" spans="1:11" ht="14.45" hidden="1" x14ac:dyDescent="0.3">
      <c r="A74" s="11">
        <v>43203</v>
      </c>
      <c r="B74" s="2">
        <v>0.64166666666666672</v>
      </c>
      <c r="C74" s="2"/>
      <c r="D74">
        <v>1.38</v>
      </c>
      <c r="E74">
        <v>250.56</v>
      </c>
      <c r="F74">
        <v>401.31</v>
      </c>
      <c r="G74">
        <v>798.36</v>
      </c>
      <c r="I74" t="s">
        <v>3</v>
      </c>
    </row>
    <row r="75" spans="1:11" ht="14.45" hidden="1" x14ac:dyDescent="0.3">
      <c r="A75" s="11">
        <v>43203</v>
      </c>
      <c r="B75" s="2">
        <v>0.77708333333333324</v>
      </c>
      <c r="C75" s="2"/>
      <c r="D75">
        <v>1.65</v>
      </c>
      <c r="E75">
        <v>250.72</v>
      </c>
      <c r="F75">
        <v>401.43</v>
      </c>
      <c r="G75">
        <v>798.66</v>
      </c>
      <c r="I75" t="s">
        <v>3</v>
      </c>
    </row>
    <row r="76" spans="1:11" ht="14.45" hidden="1" x14ac:dyDescent="0.3">
      <c r="A76" s="11">
        <v>43203</v>
      </c>
      <c r="B76" s="2">
        <v>0.89166666666666661</v>
      </c>
      <c r="C76" s="2"/>
      <c r="D76">
        <v>1.19</v>
      </c>
      <c r="E76">
        <v>250.12</v>
      </c>
      <c r="F76">
        <v>400.71</v>
      </c>
      <c r="G76">
        <v>797.74</v>
      </c>
      <c r="I76" t="s">
        <v>3</v>
      </c>
    </row>
    <row r="77" spans="1:11" ht="14.45" hidden="1" x14ac:dyDescent="0.3">
      <c r="A77" s="11">
        <v>43204</v>
      </c>
      <c r="B77" s="2">
        <v>1.6666666666666666E-2</v>
      </c>
      <c r="C77" s="2"/>
      <c r="D77">
        <v>0.94</v>
      </c>
      <c r="E77">
        <v>249.86</v>
      </c>
      <c r="F77">
        <v>400.38</v>
      </c>
      <c r="G77">
        <v>797.32</v>
      </c>
      <c r="I77" t="s">
        <v>3</v>
      </c>
      <c r="K77" s="4" t="s">
        <v>22</v>
      </c>
    </row>
    <row r="78" spans="1:11" ht="14.45" hidden="1" x14ac:dyDescent="0.3">
      <c r="A78" s="11">
        <v>43206</v>
      </c>
      <c r="B78" s="7">
        <v>9.9999999999999992E-2</v>
      </c>
      <c r="C78" s="7"/>
      <c r="D78">
        <v>-1.69</v>
      </c>
      <c r="E78">
        <v>246.22</v>
      </c>
      <c r="F78">
        <v>396.18</v>
      </c>
      <c r="G78">
        <v>791.94</v>
      </c>
      <c r="I78" t="s">
        <v>3</v>
      </c>
    </row>
    <row r="79" spans="1:11" ht="14.45" hidden="1" x14ac:dyDescent="0.3">
      <c r="A79" s="11">
        <v>43206</v>
      </c>
      <c r="B79" s="7">
        <v>0.14166666666666666</v>
      </c>
      <c r="C79" s="7"/>
      <c r="D79">
        <v>-1.69</v>
      </c>
      <c r="E79">
        <v>246.19</v>
      </c>
      <c r="F79">
        <v>396.13</v>
      </c>
      <c r="G79">
        <v>792.16</v>
      </c>
      <c r="I79" t="s">
        <v>3</v>
      </c>
    </row>
    <row r="80" spans="1:11" ht="14.45" hidden="1" x14ac:dyDescent="0.3">
      <c r="A80" s="11">
        <v>43206</v>
      </c>
      <c r="B80" s="7">
        <v>0.18333333333333335</v>
      </c>
      <c r="C80" s="7"/>
      <c r="D80">
        <v>-1.76</v>
      </c>
      <c r="E80">
        <v>246.14</v>
      </c>
      <c r="F80">
        <v>396.04</v>
      </c>
      <c r="G80">
        <v>792.12</v>
      </c>
      <c r="I80" t="s">
        <v>3</v>
      </c>
    </row>
    <row r="81" spans="1:14" ht="14.45" hidden="1" x14ac:dyDescent="0.3">
      <c r="A81" s="11">
        <v>43206</v>
      </c>
      <c r="B81" s="2">
        <v>0.22500000000000001</v>
      </c>
      <c r="C81" s="2"/>
      <c r="D81">
        <v>-1.8</v>
      </c>
      <c r="E81">
        <v>246.12</v>
      </c>
      <c r="F81">
        <v>396.06</v>
      </c>
      <c r="G81">
        <v>792.14</v>
      </c>
      <c r="I81" t="s">
        <v>3</v>
      </c>
    </row>
    <row r="82" spans="1:14" x14ac:dyDescent="0.25">
      <c r="A82" s="11">
        <v>43206</v>
      </c>
      <c r="B82" s="2">
        <v>0.42152777777777778</v>
      </c>
      <c r="C82" s="14">
        <f t="shared" ref="C82:C83" si="7">A82+B82</f>
        <v>43206.421527777777</v>
      </c>
      <c r="D82">
        <v>0.03</v>
      </c>
      <c r="E82">
        <v>248.95</v>
      </c>
      <c r="F82">
        <v>399.48</v>
      </c>
      <c r="G82">
        <v>796.33</v>
      </c>
      <c r="H82" t="s">
        <v>1</v>
      </c>
      <c r="I82" t="s">
        <v>2</v>
      </c>
      <c r="J82" t="s">
        <v>21</v>
      </c>
      <c r="K82" t="s">
        <v>36</v>
      </c>
    </row>
    <row r="83" spans="1:14" x14ac:dyDescent="0.25">
      <c r="A83" s="11">
        <v>43206</v>
      </c>
      <c r="B83" s="2">
        <v>0.47569444444444442</v>
      </c>
      <c r="C83" s="14">
        <f t="shared" si="7"/>
        <v>43206.475694444445</v>
      </c>
      <c r="D83">
        <v>-0.08</v>
      </c>
      <c r="E83">
        <v>248.8</v>
      </c>
      <c r="F83">
        <v>399.2</v>
      </c>
      <c r="G83">
        <v>795.75</v>
      </c>
      <c r="I83" t="s">
        <v>2</v>
      </c>
    </row>
    <row r="84" spans="1:14" ht="14.45" hidden="1" x14ac:dyDescent="0.3">
      <c r="A84" s="11">
        <v>43206</v>
      </c>
      <c r="B84" s="2">
        <v>0.64166666666666672</v>
      </c>
      <c r="C84" s="2"/>
      <c r="D84">
        <v>-1.45</v>
      </c>
      <c r="E84">
        <v>246.89</v>
      </c>
      <c r="F84">
        <v>396.98</v>
      </c>
      <c r="G84">
        <v>792.45</v>
      </c>
      <c r="I84" t="s">
        <v>3</v>
      </c>
    </row>
    <row r="85" spans="1:14" ht="14.45" hidden="1" x14ac:dyDescent="0.3">
      <c r="A85" s="11">
        <v>43206</v>
      </c>
      <c r="B85" s="7">
        <v>0.73541666666666661</v>
      </c>
      <c r="C85" s="7"/>
      <c r="D85">
        <v>-2.85</v>
      </c>
      <c r="E85">
        <v>244.88</v>
      </c>
      <c r="F85">
        <v>394.75</v>
      </c>
      <c r="G85">
        <v>789.32</v>
      </c>
      <c r="I85" t="s">
        <v>3</v>
      </c>
    </row>
    <row r="86" spans="1:14" ht="14.45" hidden="1" x14ac:dyDescent="0.3">
      <c r="A86" s="11">
        <v>43206</v>
      </c>
      <c r="B86" s="7">
        <v>0.77708333333333324</v>
      </c>
      <c r="C86" s="7"/>
      <c r="D86">
        <v>-3.11</v>
      </c>
      <c r="E86">
        <v>244.41</v>
      </c>
      <c r="F86">
        <v>394.11</v>
      </c>
      <c r="G86">
        <v>788.76</v>
      </c>
      <c r="I86" t="s">
        <v>3</v>
      </c>
    </row>
    <row r="87" spans="1:14" ht="14.45" hidden="1" x14ac:dyDescent="0.3">
      <c r="A87" s="11">
        <v>43206</v>
      </c>
      <c r="B87" s="7">
        <v>0.85</v>
      </c>
      <c r="C87" s="7"/>
      <c r="D87">
        <v>-3.65</v>
      </c>
      <c r="E87">
        <v>243.54</v>
      </c>
      <c r="F87">
        <v>393.15</v>
      </c>
      <c r="G87">
        <v>787.74</v>
      </c>
      <c r="I87" t="s">
        <v>3</v>
      </c>
    </row>
    <row r="88" spans="1:14" ht="14.45" hidden="1" x14ac:dyDescent="0.3">
      <c r="A88" s="11">
        <v>43206</v>
      </c>
      <c r="B88" s="7">
        <v>0.89166666666666661</v>
      </c>
      <c r="C88" s="7"/>
      <c r="D88">
        <v>-3.72</v>
      </c>
      <c r="E88">
        <v>243.6</v>
      </c>
      <c r="F88">
        <v>393.24</v>
      </c>
      <c r="G88">
        <v>787.88</v>
      </c>
      <c r="I88" t="s">
        <v>3</v>
      </c>
    </row>
    <row r="89" spans="1:14" ht="14.45" hidden="1" x14ac:dyDescent="0.3">
      <c r="A89" s="11">
        <v>43206</v>
      </c>
      <c r="B89" s="7">
        <v>0.97499999999999998</v>
      </c>
      <c r="C89" s="7"/>
      <c r="D89">
        <v>-1.5</v>
      </c>
      <c r="E89">
        <v>246.74</v>
      </c>
      <c r="F89">
        <v>396.98</v>
      </c>
      <c r="G89">
        <v>792.65</v>
      </c>
      <c r="I89" t="s">
        <v>3</v>
      </c>
    </row>
    <row r="90" spans="1:14" ht="14.45" hidden="1" x14ac:dyDescent="0.3">
      <c r="A90" s="11">
        <v>43207</v>
      </c>
      <c r="B90" s="7">
        <v>1.6666666666666666E-2</v>
      </c>
      <c r="C90" s="7"/>
      <c r="D90">
        <v>-0.94</v>
      </c>
      <c r="E90">
        <v>247.55</v>
      </c>
      <c r="F90">
        <v>397.88</v>
      </c>
      <c r="G90">
        <v>793.85</v>
      </c>
      <c r="I90" t="s">
        <v>3</v>
      </c>
    </row>
    <row r="91" spans="1:14" ht="14.45" hidden="1" x14ac:dyDescent="0.3">
      <c r="A91" s="11">
        <v>43207</v>
      </c>
      <c r="B91" s="8">
        <v>0.14166666666666666</v>
      </c>
      <c r="C91" s="8"/>
      <c r="D91">
        <v>-0.35</v>
      </c>
      <c r="E91">
        <v>248.37</v>
      </c>
      <c r="F91">
        <v>398.7</v>
      </c>
      <c r="G91">
        <v>794.93</v>
      </c>
      <c r="I91" t="s">
        <v>3</v>
      </c>
    </row>
    <row r="92" spans="1:14" ht="14.45" hidden="1" x14ac:dyDescent="0.3">
      <c r="A92" s="11">
        <v>43207</v>
      </c>
      <c r="B92" s="8">
        <v>0.22500000000000001</v>
      </c>
      <c r="C92" s="8"/>
      <c r="D92">
        <v>0.15</v>
      </c>
      <c r="E92">
        <v>249</v>
      </c>
      <c r="F92">
        <v>399.46</v>
      </c>
      <c r="G92">
        <v>795.73</v>
      </c>
      <c r="I92" t="s">
        <v>3</v>
      </c>
      <c r="N92" t="s">
        <v>30</v>
      </c>
    </row>
    <row r="93" spans="1:14" x14ac:dyDescent="0.25">
      <c r="A93" s="11">
        <v>43207</v>
      </c>
      <c r="B93" s="2">
        <v>0.42986111111111108</v>
      </c>
      <c r="C93" s="14">
        <f t="shared" ref="C93:C118" si="8">A93+B93</f>
        <v>43207.429861111108</v>
      </c>
      <c r="D93">
        <v>-0.06</v>
      </c>
      <c r="E93">
        <v>248.93</v>
      </c>
      <c r="F93">
        <v>399.46</v>
      </c>
      <c r="G93">
        <v>796.02</v>
      </c>
      <c r="H93" t="s">
        <v>1</v>
      </c>
      <c r="I93" t="s">
        <v>2</v>
      </c>
      <c r="J93" t="s">
        <v>29</v>
      </c>
      <c r="K93" t="s">
        <v>37</v>
      </c>
      <c r="N93" t="s">
        <v>31</v>
      </c>
    </row>
    <row r="94" spans="1:14" x14ac:dyDescent="0.25">
      <c r="A94" s="11">
        <v>43207</v>
      </c>
      <c r="B94" s="2">
        <v>0.47500000000000003</v>
      </c>
      <c r="C94" s="14">
        <f t="shared" si="8"/>
        <v>43207.474999999999</v>
      </c>
      <c r="D94">
        <v>-0.76</v>
      </c>
      <c r="E94">
        <v>247.98</v>
      </c>
      <c r="F94">
        <v>398.31</v>
      </c>
      <c r="G94">
        <v>794.27</v>
      </c>
      <c r="I94" t="s">
        <v>2</v>
      </c>
    </row>
    <row r="95" spans="1:14" x14ac:dyDescent="0.25">
      <c r="A95" s="11">
        <v>43207</v>
      </c>
      <c r="B95" s="2">
        <v>0.64166666666666672</v>
      </c>
      <c r="C95" s="14">
        <f t="shared" si="8"/>
        <v>43207.64166666667</v>
      </c>
      <c r="D95">
        <v>-1.91</v>
      </c>
      <c r="E95">
        <v>246.47</v>
      </c>
      <c r="F95">
        <v>396.71</v>
      </c>
      <c r="G95">
        <v>792.21</v>
      </c>
      <c r="I95" t="s">
        <v>2</v>
      </c>
    </row>
    <row r="96" spans="1:14" x14ac:dyDescent="0.25">
      <c r="A96" s="11">
        <v>43207</v>
      </c>
      <c r="B96" s="2">
        <v>0.77708333333333324</v>
      </c>
      <c r="C96" s="14">
        <f t="shared" si="8"/>
        <v>43207.777083333334</v>
      </c>
      <c r="D96">
        <v>-1.24</v>
      </c>
      <c r="E96">
        <v>247.18</v>
      </c>
      <c r="F96">
        <v>397.6</v>
      </c>
      <c r="G96">
        <v>793.52</v>
      </c>
      <c r="I96" t="s">
        <v>2</v>
      </c>
    </row>
    <row r="97" spans="1:11" x14ac:dyDescent="0.25">
      <c r="A97" s="11">
        <v>43207</v>
      </c>
      <c r="B97" s="2">
        <v>0.89166666666666661</v>
      </c>
      <c r="C97" s="14">
        <f t="shared" si="8"/>
        <v>43207.89166666667</v>
      </c>
      <c r="D97">
        <v>-0.26</v>
      </c>
      <c r="E97">
        <v>248.44</v>
      </c>
      <c r="F97">
        <v>399</v>
      </c>
      <c r="G97">
        <v>795.15</v>
      </c>
      <c r="I97" t="s">
        <v>2</v>
      </c>
    </row>
    <row r="98" spans="1:11" x14ac:dyDescent="0.25">
      <c r="A98" s="11">
        <v>43208</v>
      </c>
      <c r="B98" s="2">
        <v>1.6666666666666666E-2</v>
      </c>
      <c r="C98" s="14">
        <f t="shared" si="8"/>
        <v>43208.01666666667</v>
      </c>
      <c r="D98">
        <v>0.75</v>
      </c>
      <c r="E98">
        <v>249.7</v>
      </c>
      <c r="F98">
        <v>400.82</v>
      </c>
      <c r="G98">
        <v>797.38</v>
      </c>
      <c r="I98" t="s">
        <v>2</v>
      </c>
    </row>
    <row r="99" spans="1:11" x14ac:dyDescent="0.25">
      <c r="A99" s="11">
        <v>43208</v>
      </c>
      <c r="B99" s="2">
        <v>0.14166666666666666</v>
      </c>
      <c r="C99" s="14">
        <f t="shared" si="8"/>
        <v>43208.14166666667</v>
      </c>
      <c r="D99">
        <v>1.8</v>
      </c>
      <c r="E99">
        <v>251.37</v>
      </c>
      <c r="F99">
        <v>402.36</v>
      </c>
      <c r="G99">
        <v>799.43</v>
      </c>
      <c r="I99" t="s">
        <v>2</v>
      </c>
    </row>
    <row r="100" spans="1:11" x14ac:dyDescent="0.25">
      <c r="A100" s="11">
        <v>43208</v>
      </c>
      <c r="B100" s="2">
        <v>0.22500000000000001</v>
      </c>
      <c r="C100" s="14">
        <f t="shared" si="8"/>
        <v>43208.224999999999</v>
      </c>
      <c r="D100">
        <v>2.2599999999999998</v>
      </c>
      <c r="E100">
        <v>251.95</v>
      </c>
      <c r="F100">
        <v>403.1</v>
      </c>
      <c r="G100">
        <v>800.48</v>
      </c>
      <c r="I100" t="s">
        <v>2</v>
      </c>
    </row>
    <row r="101" spans="1:11" x14ac:dyDescent="0.25">
      <c r="A101" s="11">
        <v>43208</v>
      </c>
      <c r="B101" s="2">
        <v>0.40416666666666662</v>
      </c>
      <c r="C101" s="14">
        <f t="shared" si="8"/>
        <v>43208.404166666667</v>
      </c>
      <c r="D101">
        <v>0.14000000000000001</v>
      </c>
      <c r="E101">
        <v>249.49</v>
      </c>
      <c r="F101">
        <v>400.28</v>
      </c>
      <c r="G101">
        <v>796.73</v>
      </c>
      <c r="H101" t="s">
        <v>1</v>
      </c>
      <c r="I101" t="s">
        <v>2</v>
      </c>
      <c r="K101" t="s">
        <v>37</v>
      </c>
    </row>
    <row r="102" spans="1:11" x14ac:dyDescent="0.25">
      <c r="A102" s="11">
        <v>43208</v>
      </c>
      <c r="B102" s="2">
        <v>0.47500000000000003</v>
      </c>
      <c r="C102" s="14">
        <f t="shared" si="8"/>
        <v>43208.474999999999</v>
      </c>
      <c r="D102">
        <v>0.74</v>
      </c>
      <c r="E102">
        <v>250.02</v>
      </c>
      <c r="F102">
        <v>400.9</v>
      </c>
      <c r="G102">
        <v>797.25</v>
      </c>
      <c r="I102" t="s">
        <v>2</v>
      </c>
    </row>
    <row r="103" spans="1:11" x14ac:dyDescent="0.25">
      <c r="A103" s="11">
        <v>43208</v>
      </c>
      <c r="B103" s="2">
        <v>0.64166666666666672</v>
      </c>
      <c r="C103" s="14">
        <f t="shared" si="8"/>
        <v>43208.64166666667</v>
      </c>
      <c r="D103">
        <v>0.51</v>
      </c>
      <c r="E103">
        <v>249.61</v>
      </c>
      <c r="F103">
        <v>400.32</v>
      </c>
      <c r="G103">
        <v>796.81</v>
      </c>
      <c r="I103" t="s">
        <v>2</v>
      </c>
    </row>
    <row r="104" spans="1:11" x14ac:dyDescent="0.25">
      <c r="A104" s="11">
        <v>43208</v>
      </c>
      <c r="B104" s="2">
        <v>0.77708333333333324</v>
      </c>
      <c r="C104" s="14">
        <f t="shared" si="8"/>
        <v>43208.777083333334</v>
      </c>
      <c r="D104">
        <v>0.4</v>
      </c>
      <c r="E104">
        <v>249.53</v>
      </c>
      <c r="F104">
        <v>400.29</v>
      </c>
      <c r="G104">
        <v>796.9</v>
      </c>
      <c r="I104" t="s">
        <v>2</v>
      </c>
    </row>
    <row r="105" spans="1:11" x14ac:dyDescent="0.25">
      <c r="A105" s="11">
        <v>43208</v>
      </c>
      <c r="B105" s="2">
        <v>0.89166666666666661</v>
      </c>
      <c r="C105" s="14">
        <f t="shared" si="8"/>
        <v>43208.89166666667</v>
      </c>
      <c r="D105">
        <v>-0.05</v>
      </c>
      <c r="E105">
        <v>249.01</v>
      </c>
      <c r="F105">
        <v>399.66</v>
      </c>
      <c r="G105">
        <v>796.2</v>
      </c>
      <c r="I105" t="s">
        <v>2</v>
      </c>
    </row>
    <row r="106" spans="1:11" x14ac:dyDescent="0.25">
      <c r="A106" s="11">
        <v>43209</v>
      </c>
      <c r="B106" s="2">
        <v>1.6666666666666666E-2</v>
      </c>
      <c r="C106" s="14">
        <f t="shared" si="8"/>
        <v>43209.01666666667</v>
      </c>
      <c r="D106">
        <v>0.13</v>
      </c>
      <c r="E106">
        <v>249.48</v>
      </c>
      <c r="F106">
        <v>400.2</v>
      </c>
      <c r="G106">
        <v>796.73</v>
      </c>
      <c r="I106" t="s">
        <v>2</v>
      </c>
    </row>
    <row r="107" spans="1:11" x14ac:dyDescent="0.25">
      <c r="A107" s="11">
        <v>43209</v>
      </c>
      <c r="B107" s="2">
        <v>0.14166666666666666</v>
      </c>
      <c r="C107" s="14">
        <f t="shared" si="8"/>
        <v>43209.14166666667</v>
      </c>
      <c r="D107">
        <v>1.23</v>
      </c>
      <c r="E107">
        <v>250.85</v>
      </c>
      <c r="F107">
        <v>401.92</v>
      </c>
      <c r="G107">
        <v>799.09</v>
      </c>
      <c r="I107" t="s">
        <v>2</v>
      </c>
    </row>
    <row r="108" spans="1:11" x14ac:dyDescent="0.25">
      <c r="A108" s="11">
        <v>43209</v>
      </c>
      <c r="B108" s="2">
        <v>0.22500000000000001</v>
      </c>
      <c r="C108" s="14">
        <f t="shared" si="8"/>
        <v>43209.224999999999</v>
      </c>
      <c r="D108">
        <v>1.44</v>
      </c>
      <c r="E108">
        <v>251.17</v>
      </c>
      <c r="F108">
        <v>402.23</v>
      </c>
      <c r="G108">
        <v>799.57</v>
      </c>
      <c r="I108" t="s">
        <v>2</v>
      </c>
    </row>
    <row r="109" spans="1:11" x14ac:dyDescent="0.25">
      <c r="A109" s="11">
        <v>43209</v>
      </c>
      <c r="B109" s="2">
        <v>0.40416666666666662</v>
      </c>
      <c r="C109" s="14">
        <f t="shared" si="8"/>
        <v>43209.404166666667</v>
      </c>
      <c r="D109">
        <v>0.01</v>
      </c>
      <c r="E109">
        <v>249.14</v>
      </c>
      <c r="F109">
        <v>399.77</v>
      </c>
      <c r="G109">
        <v>796.16</v>
      </c>
      <c r="H109" t="s">
        <v>1</v>
      </c>
      <c r="I109" t="s">
        <v>2</v>
      </c>
    </row>
    <row r="110" spans="1:11" x14ac:dyDescent="0.25">
      <c r="A110" s="11">
        <v>43209</v>
      </c>
      <c r="B110" s="2">
        <v>0.47500000000000003</v>
      </c>
      <c r="C110" s="14">
        <f t="shared" si="8"/>
        <v>43209.474999999999</v>
      </c>
      <c r="D110">
        <v>-0.65</v>
      </c>
      <c r="E110">
        <v>248.29</v>
      </c>
      <c r="F110">
        <v>398.72</v>
      </c>
      <c r="G110">
        <v>794.84</v>
      </c>
      <c r="I110" t="s">
        <v>2</v>
      </c>
    </row>
    <row r="111" spans="1:11" x14ac:dyDescent="0.25">
      <c r="A111" s="11">
        <v>43209</v>
      </c>
      <c r="B111" s="2">
        <v>0.64166666666666672</v>
      </c>
      <c r="C111" s="14">
        <f t="shared" si="8"/>
        <v>43209.64166666667</v>
      </c>
      <c r="D111">
        <v>-0.97</v>
      </c>
      <c r="E111">
        <v>247.51</v>
      </c>
      <c r="F111">
        <v>398.19</v>
      </c>
      <c r="G111">
        <v>793.69</v>
      </c>
      <c r="I111" t="s">
        <v>2</v>
      </c>
    </row>
    <row r="112" spans="1:11" x14ac:dyDescent="0.25">
      <c r="A112" s="11">
        <v>43209</v>
      </c>
      <c r="B112" s="2">
        <v>0.77708333333333324</v>
      </c>
      <c r="C112" s="14">
        <f t="shared" si="8"/>
        <v>43209.777083333334</v>
      </c>
      <c r="D112">
        <v>-0.35</v>
      </c>
      <c r="E112">
        <v>247.72</v>
      </c>
      <c r="F112">
        <v>398.21</v>
      </c>
      <c r="G112">
        <v>793.99</v>
      </c>
      <c r="I112" t="s">
        <v>2</v>
      </c>
    </row>
    <row r="113" spans="1:10" x14ac:dyDescent="0.25">
      <c r="A113" s="11">
        <v>43209</v>
      </c>
      <c r="B113" s="2">
        <v>0.89097222222222217</v>
      </c>
      <c r="C113" s="14">
        <f t="shared" si="8"/>
        <v>43209.890972222223</v>
      </c>
      <c r="D113">
        <v>-1.52</v>
      </c>
      <c r="E113">
        <v>246.72</v>
      </c>
      <c r="F113">
        <v>396.99</v>
      </c>
      <c r="G113">
        <v>792.68</v>
      </c>
      <c r="I113" t="s">
        <v>2</v>
      </c>
    </row>
    <row r="114" spans="1:10" x14ac:dyDescent="0.25">
      <c r="A114" s="11">
        <v>43210</v>
      </c>
      <c r="B114" s="2">
        <v>1.6666666666666666E-2</v>
      </c>
      <c r="C114" s="14">
        <f t="shared" si="8"/>
        <v>43210.01666666667</v>
      </c>
      <c r="D114">
        <v>-1.86</v>
      </c>
      <c r="E114">
        <v>246.5</v>
      </c>
      <c r="F114">
        <v>396.79</v>
      </c>
      <c r="G114">
        <v>792.37</v>
      </c>
      <c r="I114" t="s">
        <v>2</v>
      </c>
    </row>
    <row r="115" spans="1:10" x14ac:dyDescent="0.25">
      <c r="A115" s="11">
        <v>43210</v>
      </c>
      <c r="B115" s="2">
        <v>0.14166666666666666</v>
      </c>
      <c r="C115" s="14">
        <f t="shared" si="8"/>
        <v>43210.14166666667</v>
      </c>
      <c r="D115">
        <v>-1.6</v>
      </c>
      <c r="E115">
        <v>246.99</v>
      </c>
      <c r="F115">
        <v>397.33</v>
      </c>
      <c r="G115">
        <v>793.07</v>
      </c>
      <c r="I115" t="s">
        <v>2</v>
      </c>
    </row>
    <row r="116" spans="1:10" x14ac:dyDescent="0.25">
      <c r="A116" s="11">
        <v>43210</v>
      </c>
      <c r="B116" s="2">
        <v>0.22430555555555556</v>
      </c>
      <c r="C116" s="14">
        <f t="shared" si="8"/>
        <v>43210.224305555559</v>
      </c>
      <c r="D116">
        <v>-1.48</v>
      </c>
      <c r="E116">
        <v>247.24</v>
      </c>
      <c r="F116">
        <v>397.65</v>
      </c>
      <c r="G116">
        <v>793.51</v>
      </c>
      <c r="I116" t="s">
        <v>2</v>
      </c>
    </row>
    <row r="117" spans="1:10" x14ac:dyDescent="0.25">
      <c r="A117" s="11">
        <v>43210</v>
      </c>
      <c r="B117" s="2">
        <v>0.40208333333333335</v>
      </c>
      <c r="C117" s="14">
        <f t="shared" si="8"/>
        <v>43210.402083333334</v>
      </c>
      <c r="D117">
        <v>7.0000000000000007E-2</v>
      </c>
      <c r="E117">
        <v>249.24</v>
      </c>
      <c r="F117">
        <v>399.9</v>
      </c>
      <c r="G117">
        <v>796.36</v>
      </c>
      <c r="H117" t="s">
        <v>1</v>
      </c>
      <c r="I117" t="s">
        <v>2</v>
      </c>
    </row>
    <row r="118" spans="1:10" x14ac:dyDescent="0.25">
      <c r="A118" s="11">
        <v>43210</v>
      </c>
      <c r="B118" s="2">
        <v>0.47500000000000003</v>
      </c>
      <c r="C118" s="14">
        <f t="shared" si="8"/>
        <v>43210.474999999999</v>
      </c>
      <c r="D118">
        <v>-0.03</v>
      </c>
      <c r="E118">
        <v>249.04</v>
      </c>
      <c r="F118">
        <v>399.67</v>
      </c>
      <c r="G118">
        <v>795.91</v>
      </c>
      <c r="I118" t="s">
        <v>2</v>
      </c>
    </row>
    <row r="119" spans="1:10" ht="14.45" hidden="1" x14ac:dyDescent="0.3">
      <c r="A119" s="11">
        <v>43210</v>
      </c>
      <c r="B119" s="2">
        <v>0.64097222222222217</v>
      </c>
      <c r="C119" s="2"/>
      <c r="D119">
        <v>-0.84</v>
      </c>
      <c r="E119">
        <v>247.68</v>
      </c>
      <c r="F119">
        <v>398.19</v>
      </c>
      <c r="G119">
        <v>793.95</v>
      </c>
      <c r="I119" t="s">
        <v>3</v>
      </c>
    </row>
    <row r="120" spans="1:10" ht="14.45" hidden="1" x14ac:dyDescent="0.3">
      <c r="A120" s="11">
        <v>43210</v>
      </c>
      <c r="B120" s="2">
        <v>0.77638888888888891</v>
      </c>
      <c r="C120" s="2"/>
      <c r="D120" s="9">
        <v>15.38</v>
      </c>
      <c r="E120">
        <v>244.79</v>
      </c>
      <c r="F120">
        <v>394.64</v>
      </c>
      <c r="G120">
        <v>789.82</v>
      </c>
      <c r="I120" t="s">
        <v>3</v>
      </c>
    </row>
    <row r="121" spans="1:10" ht="14.45" hidden="1" x14ac:dyDescent="0.3">
      <c r="A121" s="11">
        <v>43210</v>
      </c>
      <c r="B121" s="2">
        <v>0.89166666666666661</v>
      </c>
      <c r="C121" s="2"/>
      <c r="D121" s="9">
        <v>13.44</v>
      </c>
      <c r="E121">
        <v>242.87</v>
      </c>
      <c r="F121">
        <v>392.46</v>
      </c>
      <c r="G121">
        <v>787.15</v>
      </c>
      <c r="I121" t="s">
        <v>3</v>
      </c>
    </row>
    <row r="122" spans="1:10" ht="14.45" hidden="1" x14ac:dyDescent="0.3">
      <c r="A122" s="1">
        <v>43211</v>
      </c>
      <c r="B122" s="2">
        <v>1.5972222222222224E-2</v>
      </c>
      <c r="C122" s="2"/>
      <c r="D122">
        <v>-4.79</v>
      </c>
      <c r="E122">
        <v>242.05</v>
      </c>
      <c r="F122">
        <v>391.57</v>
      </c>
      <c r="G122">
        <v>786</v>
      </c>
      <c r="I122" t="s">
        <v>3</v>
      </c>
    </row>
    <row r="123" spans="1:10" ht="14.45" hidden="1" x14ac:dyDescent="0.3">
      <c r="A123" s="1">
        <v>43212</v>
      </c>
      <c r="B123" s="2">
        <v>0.26597222222222222</v>
      </c>
      <c r="C123" s="2"/>
      <c r="D123">
        <v>-6.56</v>
      </c>
      <c r="E123">
        <v>239.79</v>
      </c>
      <c r="F123">
        <v>388.87</v>
      </c>
      <c r="G123">
        <v>782.98</v>
      </c>
      <c r="I123" t="s">
        <v>3</v>
      </c>
    </row>
    <row r="124" spans="1:10" ht="14.45" hidden="1" x14ac:dyDescent="0.3">
      <c r="A124" s="1">
        <v>43212</v>
      </c>
      <c r="B124" s="2">
        <v>0.64166666666666672</v>
      </c>
      <c r="C124" s="2"/>
      <c r="D124">
        <v>-7.9</v>
      </c>
      <c r="E124">
        <v>236.78</v>
      </c>
      <c r="F124">
        <v>385.6</v>
      </c>
      <c r="G124">
        <v>778.98</v>
      </c>
      <c r="I124" t="s">
        <v>3</v>
      </c>
    </row>
    <row r="125" spans="1:10" ht="14.45" hidden="1" x14ac:dyDescent="0.3">
      <c r="A125" s="1">
        <v>43212</v>
      </c>
      <c r="B125" s="2">
        <v>0.77708333333333324</v>
      </c>
      <c r="C125" s="2"/>
      <c r="D125">
        <v>-5.89</v>
      </c>
      <c r="E125">
        <v>236.87</v>
      </c>
      <c r="F125">
        <v>385.7</v>
      </c>
      <c r="G125">
        <v>779.32</v>
      </c>
      <c r="I125" t="s">
        <v>3</v>
      </c>
    </row>
    <row r="126" spans="1:10" ht="14.45" hidden="1" x14ac:dyDescent="0.3">
      <c r="A126" s="1">
        <v>43213</v>
      </c>
      <c r="B126" s="2">
        <v>0.14166666666666666</v>
      </c>
      <c r="C126" s="2"/>
      <c r="D126">
        <v>-7.21</v>
      </c>
      <c r="E126">
        <v>239.12</v>
      </c>
      <c r="F126">
        <v>388.21</v>
      </c>
      <c r="G126">
        <v>782.31</v>
      </c>
      <c r="I126" t="s">
        <v>3</v>
      </c>
    </row>
    <row r="127" spans="1:10" ht="14.45" hidden="1" x14ac:dyDescent="0.3">
      <c r="A127" s="11">
        <v>43213</v>
      </c>
      <c r="B127" s="2">
        <v>0.22500000000000001</v>
      </c>
      <c r="C127" s="2"/>
      <c r="D127">
        <v>-6.9</v>
      </c>
      <c r="E127">
        <v>239.7</v>
      </c>
      <c r="F127">
        <v>388.89</v>
      </c>
      <c r="G127">
        <v>783.24</v>
      </c>
      <c r="I127" t="s">
        <v>3</v>
      </c>
      <c r="J127" t="s">
        <v>27</v>
      </c>
    </row>
    <row r="128" spans="1:10" x14ac:dyDescent="0.25">
      <c r="A128" s="11">
        <v>43213</v>
      </c>
      <c r="B128" s="2">
        <v>0.47500000000000003</v>
      </c>
      <c r="C128" s="14">
        <f t="shared" ref="C128:C129" si="9">A128+B128</f>
        <v>43213.474999999999</v>
      </c>
      <c r="D128">
        <v>-4.5199999999999996</v>
      </c>
      <c r="E128">
        <v>243</v>
      </c>
      <c r="F128">
        <v>392.67</v>
      </c>
      <c r="G128">
        <v>787.42</v>
      </c>
      <c r="I128" t="s">
        <v>2</v>
      </c>
      <c r="J128" s="4" t="s">
        <v>24</v>
      </c>
    </row>
    <row r="129" spans="1:17" x14ac:dyDescent="0.25">
      <c r="A129" s="11">
        <v>43213</v>
      </c>
      <c r="B129" s="2">
        <v>0.64166666666666672</v>
      </c>
      <c r="C129" s="14">
        <f t="shared" si="9"/>
        <v>43213.64166666667</v>
      </c>
      <c r="D129">
        <v>-4</v>
      </c>
      <c r="E129">
        <v>243.94</v>
      </c>
      <c r="F129">
        <v>393.74</v>
      </c>
      <c r="G129">
        <v>788.55</v>
      </c>
      <c r="I129" t="s">
        <v>2</v>
      </c>
    </row>
    <row r="130" spans="1:17" ht="14.45" hidden="1" x14ac:dyDescent="0.3">
      <c r="A130" s="11">
        <v>43213</v>
      </c>
      <c r="B130" s="2">
        <v>0.77708333333333324</v>
      </c>
      <c r="C130" s="2"/>
      <c r="D130">
        <v>-2.97</v>
      </c>
      <c r="E130">
        <v>245.14</v>
      </c>
      <c r="F130">
        <v>395.2</v>
      </c>
      <c r="G130">
        <v>790.48</v>
      </c>
      <c r="I130" t="s">
        <v>3</v>
      </c>
    </row>
    <row r="131" spans="1:17" ht="14.45" hidden="1" x14ac:dyDescent="0.3">
      <c r="A131" s="11">
        <v>43213</v>
      </c>
      <c r="B131" s="2">
        <v>0.89166666666666661</v>
      </c>
      <c r="C131" s="2"/>
      <c r="D131">
        <v>-2.81</v>
      </c>
      <c r="E131">
        <v>245.2</v>
      </c>
      <c r="F131">
        <v>395.29</v>
      </c>
      <c r="G131">
        <v>790.72</v>
      </c>
      <c r="I131" t="s">
        <v>3</v>
      </c>
      <c r="N131" s="6" t="s">
        <v>13</v>
      </c>
    </row>
    <row r="132" spans="1:17" ht="14.45" hidden="1" x14ac:dyDescent="0.3">
      <c r="A132" s="11">
        <v>43214</v>
      </c>
      <c r="B132" s="2">
        <v>1.6666666666666666E-2</v>
      </c>
      <c r="C132" s="2"/>
      <c r="D132">
        <v>-1.59</v>
      </c>
      <c r="E132">
        <v>246.95</v>
      </c>
      <c r="F132">
        <v>397.32</v>
      </c>
      <c r="G132">
        <v>793.32</v>
      </c>
      <c r="I132" t="s">
        <v>3</v>
      </c>
      <c r="N132" s="3">
        <v>0</v>
      </c>
      <c r="O132" s="3">
        <v>246.9</v>
      </c>
      <c r="P132" s="3">
        <v>400.29</v>
      </c>
      <c r="Q132" s="3">
        <v>796.34</v>
      </c>
    </row>
    <row r="133" spans="1:17" ht="14.45" hidden="1" x14ac:dyDescent="0.3">
      <c r="A133" s="11">
        <v>43214</v>
      </c>
      <c r="B133" s="2">
        <v>0.14166666666666666</v>
      </c>
      <c r="C133" s="2"/>
      <c r="D133">
        <v>-0.16</v>
      </c>
      <c r="E133">
        <v>248.96</v>
      </c>
      <c r="F133">
        <v>399.7</v>
      </c>
      <c r="G133">
        <v>796.45</v>
      </c>
      <c r="I133" t="s">
        <v>3</v>
      </c>
      <c r="M133" t="s">
        <v>15</v>
      </c>
      <c r="N133">
        <f>AVERAGE(D3,D11:D13,D15,D16,D17,D18,D19,D20,D22,D33:D35,D41:D42,D49:D51,D57:D58,D65:D67,D82:D83,D93:D118,D128:D129,D135:D137,D143:D145,D151:D153,D159:D161)</f>
        <v>-0.10954545454545453</v>
      </c>
      <c r="O133">
        <f t="shared" ref="O133:Q133" si="10">AVERAGE(E3,E11:E13,E15,E16,E17,E18,E19,E20,E22,E33:E35,E41:E42,E49:E51,E57:E58,E65:E67,E82:E83,E93:E118,E128:E129,E135:E137,E143:E145,E151:E153,E159:E161)</f>
        <v>248.74781250000004</v>
      </c>
      <c r="P133">
        <f t="shared" si="10"/>
        <v>399.31484375000002</v>
      </c>
      <c r="Q133">
        <f t="shared" si="10"/>
        <v>795.84500000000025</v>
      </c>
    </row>
    <row r="134" spans="1:17" ht="14.45" hidden="1" x14ac:dyDescent="0.3">
      <c r="A134" s="11">
        <v>43214</v>
      </c>
      <c r="B134" s="2">
        <v>0.22500000000000001</v>
      </c>
      <c r="C134" s="2"/>
      <c r="D134">
        <v>0.54</v>
      </c>
      <c r="E134">
        <v>249.85</v>
      </c>
      <c r="F134">
        <v>400.65</v>
      </c>
      <c r="G134">
        <v>797.76</v>
      </c>
      <c r="I134" t="s">
        <v>3</v>
      </c>
      <c r="M134" t="s">
        <v>16</v>
      </c>
      <c r="N134">
        <f>STDEV(D3,D11:D13,D15,D16,D17,D18,D19,D20,D22,D33:D35,D41:D42,D49:D51,D57:D58,D65:D67,D82:D83,D93:D118,D128:D129,D136:D137,D143:D145,D151:D153,D159:D161)</f>
        <v>1.1683908436227743</v>
      </c>
      <c r="O134">
        <f t="shared" ref="O134:Q134" si="11">STDEV(E3,E11:E13,E15,E16,E17,E18,E19,E20,E22,E33:E35,E41:E42,E49:E51,E57:E58,E65:E67,E82:E83,E93:E118,E128:E129,E136:E137,E143:E145,E151:E153,E159:E161)</f>
        <v>1.5164811925550781</v>
      </c>
      <c r="P134">
        <f t="shared" si="11"/>
        <v>1.771072600624273</v>
      </c>
      <c r="Q134">
        <f t="shared" si="11"/>
        <v>2.328741520901918</v>
      </c>
    </row>
    <row r="135" spans="1:17" x14ac:dyDescent="0.25">
      <c r="A135" s="11">
        <v>43214</v>
      </c>
      <c r="B135" s="2">
        <v>0.40416666666666662</v>
      </c>
      <c r="C135" s="14">
        <f t="shared" ref="C135:C137" si="12">A135+B135</f>
        <v>43214.404166666667</v>
      </c>
      <c r="D135">
        <v>0.04</v>
      </c>
      <c r="E135">
        <v>249.09</v>
      </c>
      <c r="F135">
        <v>399.65</v>
      </c>
      <c r="G135">
        <v>796.15</v>
      </c>
      <c r="H135" t="s">
        <v>1</v>
      </c>
      <c r="I135" t="s">
        <v>2</v>
      </c>
      <c r="J135" t="s">
        <v>41</v>
      </c>
      <c r="M135" t="s">
        <v>17</v>
      </c>
      <c r="N135">
        <f>N133-N132</f>
        <v>-0.10954545454545453</v>
      </c>
      <c r="O135">
        <f t="shared" ref="O135:P135" si="13">O133-O132</f>
        <v>1.8478125000000318</v>
      </c>
      <c r="P135">
        <f t="shared" si="13"/>
        <v>-0.97515624999999773</v>
      </c>
      <c r="Q135">
        <f>Q133-Q132</f>
        <v>-0.49499999999977717</v>
      </c>
    </row>
    <row r="136" spans="1:17" x14ac:dyDescent="0.25">
      <c r="A136" s="11">
        <v>43214</v>
      </c>
      <c r="B136" s="2">
        <v>0.47500000000000003</v>
      </c>
      <c r="C136" s="14">
        <f t="shared" si="12"/>
        <v>43214.474999999999</v>
      </c>
      <c r="D136">
        <v>-0.55000000000000004</v>
      </c>
      <c r="E136">
        <v>248.2</v>
      </c>
      <c r="F136">
        <v>398.66</v>
      </c>
      <c r="G136">
        <v>794.62</v>
      </c>
      <c r="I136" t="s">
        <v>2</v>
      </c>
    </row>
    <row r="137" spans="1:17" x14ac:dyDescent="0.25">
      <c r="A137" s="11">
        <v>43214</v>
      </c>
      <c r="B137" s="2">
        <v>0.64166666666666672</v>
      </c>
      <c r="C137" s="14">
        <f t="shared" si="12"/>
        <v>43214.64166666667</v>
      </c>
      <c r="D137">
        <v>-2.6</v>
      </c>
      <c r="E137">
        <v>245.5</v>
      </c>
      <c r="F137">
        <v>395.42</v>
      </c>
      <c r="G137">
        <v>790.62</v>
      </c>
      <c r="I137" t="s">
        <v>2</v>
      </c>
    </row>
    <row r="138" spans="1:17" ht="14.45" hidden="1" x14ac:dyDescent="0.3">
      <c r="A138" s="11">
        <v>43214</v>
      </c>
      <c r="B138" s="2">
        <v>0.77708333333333324</v>
      </c>
      <c r="C138" s="2"/>
      <c r="D138">
        <v>-3.65</v>
      </c>
      <c r="E138">
        <v>244.26</v>
      </c>
      <c r="F138">
        <v>394.11</v>
      </c>
      <c r="G138">
        <v>789.14</v>
      </c>
      <c r="I138" t="s">
        <v>3</v>
      </c>
    </row>
    <row r="139" spans="1:17" ht="14.45" hidden="1" x14ac:dyDescent="0.3">
      <c r="A139" s="11">
        <v>43214</v>
      </c>
      <c r="B139" s="2">
        <v>0.89166666666666661</v>
      </c>
      <c r="C139" s="2"/>
      <c r="D139">
        <v>-4</v>
      </c>
      <c r="E139">
        <v>243.38</v>
      </c>
      <c r="F139">
        <v>393.13</v>
      </c>
      <c r="G139">
        <v>788.22</v>
      </c>
      <c r="I139" t="s">
        <v>3</v>
      </c>
      <c r="N139" s="6" t="s">
        <v>14</v>
      </c>
    </row>
    <row r="140" spans="1:17" ht="14.45" hidden="1" x14ac:dyDescent="0.3">
      <c r="A140" s="11">
        <v>43215</v>
      </c>
      <c r="B140" s="2">
        <v>1.6666666666666666E-2</v>
      </c>
      <c r="C140" s="2"/>
      <c r="D140">
        <v>-3.74</v>
      </c>
      <c r="E140">
        <v>243.76</v>
      </c>
      <c r="F140">
        <v>393.51</v>
      </c>
      <c r="G140">
        <v>788.88</v>
      </c>
      <c r="I140" t="s">
        <v>3</v>
      </c>
      <c r="N140" s="3">
        <v>0</v>
      </c>
      <c r="O140" s="3">
        <v>246.9</v>
      </c>
      <c r="P140" s="3">
        <v>400.29</v>
      </c>
      <c r="Q140" s="3">
        <v>796.34</v>
      </c>
    </row>
    <row r="141" spans="1:17" ht="14.45" hidden="1" x14ac:dyDescent="0.3">
      <c r="A141" s="11">
        <v>43215</v>
      </c>
      <c r="B141" s="2">
        <v>0.14166666666666666</v>
      </c>
      <c r="C141" s="2"/>
      <c r="D141">
        <v>-3.45</v>
      </c>
      <c r="E141">
        <v>244.21</v>
      </c>
      <c r="F141">
        <v>394.08</v>
      </c>
      <c r="G141">
        <v>789.65</v>
      </c>
      <c r="I141" t="s">
        <v>3</v>
      </c>
      <c r="M141" t="s">
        <v>15</v>
      </c>
      <c r="N141">
        <f>AVERAGE(D4:D10,D14,D21,D23:D32,D36:D40,D52:D56,D59:D64,D68:D81,D84:D92,D119:D127,D130:D134,D138:D142,D146:D150,D154:D158,D162:D170)</f>
        <v>-0.55708333333333326</v>
      </c>
      <c r="O141">
        <f t="shared" ref="O141:Q141" si="14">AVERAGE(E4:E10,E14,E21,E23:E32,E36:E40,E52:E56,E59:E64,E68:E81,E84:E92,E119:E127,E130:E134,E138:E142,E146:E150,E154:E158,E162:E170)</f>
        <v>247.40260416666661</v>
      </c>
      <c r="P141">
        <f t="shared" si="14"/>
        <v>397.67802083333362</v>
      </c>
      <c r="Q141">
        <f t="shared" si="14"/>
        <v>793.98249999999973</v>
      </c>
    </row>
    <row r="142" spans="1:17" ht="14.45" hidden="1" x14ac:dyDescent="0.3">
      <c r="A142" s="11">
        <v>43215</v>
      </c>
      <c r="B142" s="2">
        <v>0.22500000000000001</v>
      </c>
      <c r="C142" s="2"/>
      <c r="D142">
        <v>-3.32</v>
      </c>
      <c r="E142">
        <v>244.46</v>
      </c>
      <c r="F142">
        <v>394.36</v>
      </c>
      <c r="G142">
        <v>789.96</v>
      </c>
      <c r="I142" t="s">
        <v>3</v>
      </c>
      <c r="M142" t="s">
        <v>16</v>
      </c>
      <c r="N142">
        <f>STDEV(D4:D10,D14,D21,D23:D32,D36:D40,D52:D56,D59:D64,D68:D81,D84:D92,D119:D127,D130:D134,D138:D142,D146:D150,D154:D158,D162:D170)</f>
        <v>3.3420614239423414</v>
      </c>
      <c r="O142">
        <f t="shared" ref="O142:Q142" si="15">STDEV(E4:E10,E14,E21,E23:E32,E36:E40,E52:E56,E59:E64,E68:E81,E84:E92,E119:E127,E130:E134,E138:E142,E146:E150,E154:E158,E162:E170)</f>
        <v>3.5685592684153344</v>
      </c>
      <c r="P142">
        <f t="shared" si="15"/>
        <v>4.1437096575263554</v>
      </c>
      <c r="Q142">
        <f t="shared" si="15"/>
        <v>5.3381279983076269</v>
      </c>
    </row>
    <row r="143" spans="1:17" x14ac:dyDescent="0.25">
      <c r="A143" s="11">
        <v>43215</v>
      </c>
      <c r="B143" s="2">
        <v>0.38541666666666669</v>
      </c>
      <c r="C143" s="14">
        <f t="shared" ref="C143:C145" si="16">A143+B143</f>
        <v>43215.385416666664</v>
      </c>
      <c r="D143">
        <v>7.0000000000000007E-2</v>
      </c>
      <c r="E143">
        <v>249.06</v>
      </c>
      <c r="F143">
        <v>399.76</v>
      </c>
      <c r="G143">
        <v>796.65</v>
      </c>
      <c r="H143" t="s">
        <v>1</v>
      </c>
      <c r="I143" t="s">
        <v>2</v>
      </c>
      <c r="J143" t="s">
        <v>42</v>
      </c>
      <c r="M143" t="s">
        <v>17</v>
      </c>
      <c r="N143">
        <f>N140-N141</f>
        <v>0.55708333333333326</v>
      </c>
      <c r="O143">
        <f t="shared" ref="O143:Q143" si="17">O140-O141</f>
        <v>-0.50260416666660035</v>
      </c>
      <c r="P143">
        <f t="shared" si="17"/>
        <v>2.6119791666664014</v>
      </c>
      <c r="Q143">
        <f t="shared" si="17"/>
        <v>2.3575000000003001</v>
      </c>
    </row>
    <row r="144" spans="1:17" x14ac:dyDescent="0.25">
      <c r="A144" s="11">
        <v>43215</v>
      </c>
      <c r="B144" s="2">
        <v>0.47500000000000003</v>
      </c>
      <c r="C144" s="14">
        <f t="shared" si="16"/>
        <v>43215.474999999999</v>
      </c>
      <c r="D144">
        <v>0.62</v>
      </c>
      <c r="E144">
        <v>249.7</v>
      </c>
      <c r="F144">
        <v>400.39</v>
      </c>
      <c r="G144">
        <v>797.28</v>
      </c>
      <c r="I144" t="s">
        <v>2</v>
      </c>
    </row>
    <row r="145" spans="1:10" x14ac:dyDescent="0.25">
      <c r="A145" s="11">
        <v>43215</v>
      </c>
      <c r="B145" s="2">
        <v>0.64166666666666672</v>
      </c>
      <c r="C145" s="14">
        <f t="shared" si="16"/>
        <v>43215.64166666667</v>
      </c>
      <c r="D145">
        <v>0.59</v>
      </c>
      <c r="E145">
        <v>249.62</v>
      </c>
      <c r="F145">
        <v>400.33</v>
      </c>
      <c r="G145">
        <v>797.07</v>
      </c>
      <c r="I145" t="s">
        <v>2</v>
      </c>
    </row>
    <row r="146" spans="1:10" ht="14.45" hidden="1" x14ac:dyDescent="0.3">
      <c r="A146" s="11">
        <v>43215</v>
      </c>
      <c r="B146" s="2">
        <v>0.77708333333333324</v>
      </c>
      <c r="C146" s="2"/>
      <c r="D146">
        <v>0.74</v>
      </c>
      <c r="E146">
        <v>249.86</v>
      </c>
      <c r="F146">
        <v>400.73</v>
      </c>
      <c r="G146">
        <v>797.67</v>
      </c>
      <c r="I146" t="s">
        <v>3</v>
      </c>
    </row>
    <row r="147" spans="1:10" ht="14.45" hidden="1" x14ac:dyDescent="0.3">
      <c r="A147" s="11">
        <v>43215</v>
      </c>
      <c r="B147" s="2">
        <v>0.89166666666666661</v>
      </c>
      <c r="C147" s="2"/>
      <c r="D147">
        <v>0.96</v>
      </c>
      <c r="E147">
        <v>249.95</v>
      </c>
      <c r="F147">
        <v>400.6</v>
      </c>
      <c r="G147">
        <v>797.58</v>
      </c>
      <c r="I147" t="s">
        <v>3</v>
      </c>
    </row>
    <row r="148" spans="1:10" ht="14.45" hidden="1" x14ac:dyDescent="0.3">
      <c r="A148" s="11">
        <v>43216</v>
      </c>
      <c r="B148" s="2">
        <v>1.6666666666666666E-2</v>
      </c>
      <c r="C148" s="2"/>
      <c r="D148">
        <v>0.78</v>
      </c>
      <c r="E148">
        <v>249.67</v>
      </c>
      <c r="F148">
        <v>400.32</v>
      </c>
      <c r="G148">
        <v>797.27</v>
      </c>
      <c r="I148" t="s">
        <v>3</v>
      </c>
    </row>
    <row r="149" spans="1:10" ht="14.45" hidden="1" x14ac:dyDescent="0.3">
      <c r="A149" s="11">
        <v>43216</v>
      </c>
      <c r="B149" s="2">
        <v>0.14166666666666666</v>
      </c>
      <c r="C149" s="2"/>
      <c r="D149">
        <v>0.77</v>
      </c>
      <c r="E149">
        <v>249.75</v>
      </c>
      <c r="F149">
        <v>400.38</v>
      </c>
      <c r="G149">
        <v>797.29</v>
      </c>
      <c r="I149" t="s">
        <v>3</v>
      </c>
    </row>
    <row r="150" spans="1:10" ht="14.45" hidden="1" x14ac:dyDescent="0.3">
      <c r="A150" s="11">
        <v>43216</v>
      </c>
      <c r="B150" s="2">
        <v>0.22500000000000001</v>
      </c>
      <c r="C150" s="2"/>
      <c r="D150">
        <v>0.72</v>
      </c>
      <c r="E150">
        <v>249.7</v>
      </c>
      <c r="F150">
        <v>400.33</v>
      </c>
      <c r="G150">
        <v>797.32</v>
      </c>
      <c r="I150" t="s">
        <v>3</v>
      </c>
    </row>
    <row r="151" spans="1:10" x14ac:dyDescent="0.25">
      <c r="A151" s="11">
        <v>43216</v>
      </c>
      <c r="B151" s="2">
        <v>0.43194444444444446</v>
      </c>
      <c r="C151" s="14">
        <f t="shared" ref="C151:C153" si="18">A151+B151</f>
        <v>43216.431944444441</v>
      </c>
      <c r="D151">
        <v>0.08</v>
      </c>
      <c r="E151">
        <v>249.25</v>
      </c>
      <c r="F151">
        <v>399.94</v>
      </c>
      <c r="G151">
        <v>796.5</v>
      </c>
      <c r="H151" t="s">
        <v>1</v>
      </c>
      <c r="I151" t="s">
        <v>2</v>
      </c>
      <c r="J151" t="s">
        <v>43</v>
      </c>
    </row>
    <row r="152" spans="1:10" x14ac:dyDescent="0.25">
      <c r="A152" s="11">
        <v>43216</v>
      </c>
      <c r="B152" s="2">
        <v>0.47500000000000003</v>
      </c>
      <c r="C152" s="14">
        <f t="shared" si="18"/>
        <v>43216.474999999999</v>
      </c>
      <c r="D152">
        <v>0.12</v>
      </c>
      <c r="E152">
        <v>249.18</v>
      </c>
      <c r="F152">
        <v>399.85</v>
      </c>
      <c r="G152">
        <v>796.29</v>
      </c>
      <c r="I152" t="s">
        <v>2</v>
      </c>
    </row>
    <row r="153" spans="1:10" x14ac:dyDescent="0.25">
      <c r="A153" s="11">
        <v>43216</v>
      </c>
      <c r="B153" s="2">
        <v>0.64166666666666672</v>
      </c>
      <c r="C153" s="14">
        <f t="shared" si="18"/>
        <v>43216.64166666667</v>
      </c>
      <c r="D153">
        <v>0.15</v>
      </c>
      <c r="E153">
        <v>249.2</v>
      </c>
      <c r="F153">
        <v>399.84</v>
      </c>
      <c r="G153">
        <v>796.37</v>
      </c>
      <c r="I153" t="s">
        <v>2</v>
      </c>
    </row>
    <row r="154" spans="1:10" ht="14.45" hidden="1" x14ac:dyDescent="0.3">
      <c r="A154" s="11">
        <v>43216</v>
      </c>
      <c r="B154" s="2">
        <v>0.77708333333333324</v>
      </c>
      <c r="C154" s="2"/>
      <c r="D154">
        <v>0.4</v>
      </c>
      <c r="E154">
        <v>249.39</v>
      </c>
      <c r="F154">
        <v>400.04</v>
      </c>
      <c r="G154">
        <v>796.81</v>
      </c>
      <c r="I154" t="s">
        <v>3</v>
      </c>
    </row>
    <row r="155" spans="1:10" ht="14.45" hidden="1" x14ac:dyDescent="0.3">
      <c r="A155" s="11">
        <v>43216</v>
      </c>
      <c r="B155" s="2">
        <v>0.89166666666666661</v>
      </c>
      <c r="C155" s="2"/>
      <c r="D155">
        <v>0.04</v>
      </c>
      <c r="E155">
        <v>248.76</v>
      </c>
      <c r="F155">
        <v>399.3</v>
      </c>
      <c r="G155">
        <v>795.94</v>
      </c>
      <c r="I155" t="s">
        <v>3</v>
      </c>
    </row>
    <row r="156" spans="1:10" ht="14.45" hidden="1" x14ac:dyDescent="0.3">
      <c r="A156" s="1">
        <v>43217</v>
      </c>
      <c r="B156" s="2">
        <v>1.6666666666666666E-2</v>
      </c>
      <c r="C156" s="2"/>
      <c r="D156">
        <v>-0.09</v>
      </c>
      <c r="E156">
        <v>248.67</v>
      </c>
      <c r="F156">
        <v>399.16</v>
      </c>
      <c r="G156">
        <v>795.81</v>
      </c>
      <c r="I156" t="s">
        <v>3</v>
      </c>
    </row>
    <row r="157" spans="1:10" ht="14.45" hidden="1" x14ac:dyDescent="0.3">
      <c r="A157" s="1">
        <v>43217</v>
      </c>
      <c r="B157" s="2">
        <v>0.14166666666666666</v>
      </c>
      <c r="C157" s="2"/>
      <c r="D157">
        <v>-0.08</v>
      </c>
      <c r="E157">
        <v>248.62</v>
      </c>
      <c r="F157">
        <v>399.11</v>
      </c>
      <c r="G157">
        <v>795.88</v>
      </c>
      <c r="I157" t="s">
        <v>3</v>
      </c>
    </row>
    <row r="158" spans="1:10" ht="14.45" hidden="1" x14ac:dyDescent="0.3">
      <c r="A158" s="1">
        <v>43217</v>
      </c>
      <c r="B158" s="2">
        <v>0.22500000000000001</v>
      </c>
      <c r="C158" s="2"/>
      <c r="D158">
        <v>-0.19</v>
      </c>
      <c r="E158">
        <v>248.64</v>
      </c>
      <c r="F158">
        <v>399.1</v>
      </c>
      <c r="G158">
        <v>795.9</v>
      </c>
      <c r="I158" t="s">
        <v>3</v>
      </c>
    </row>
    <row r="159" spans="1:10" x14ac:dyDescent="0.25">
      <c r="A159" s="11">
        <v>43217</v>
      </c>
      <c r="B159" s="2">
        <v>0.40763888888888888</v>
      </c>
      <c r="C159" s="14">
        <f t="shared" ref="C159:C161" si="19">A159+B159</f>
        <v>43217.407638888886</v>
      </c>
      <c r="D159">
        <v>-0.06</v>
      </c>
      <c r="E159">
        <v>248.88</v>
      </c>
      <c r="F159">
        <v>399.36</v>
      </c>
      <c r="G159">
        <v>796.09</v>
      </c>
      <c r="H159" t="s">
        <v>1</v>
      </c>
      <c r="I159" t="s">
        <v>2</v>
      </c>
      <c r="J159" t="s">
        <v>49</v>
      </c>
    </row>
    <row r="160" spans="1:10" x14ac:dyDescent="0.25">
      <c r="A160" s="11">
        <v>43217</v>
      </c>
      <c r="B160" s="2">
        <v>0.47569444444444442</v>
      </c>
      <c r="C160" s="14">
        <f t="shared" si="19"/>
        <v>43217.475694444445</v>
      </c>
      <c r="D160">
        <v>-0.45</v>
      </c>
      <c r="E160">
        <v>248.47</v>
      </c>
      <c r="F160">
        <v>398.8</v>
      </c>
      <c r="G160">
        <v>795.4</v>
      </c>
      <c r="I160" t="s">
        <v>2</v>
      </c>
    </row>
    <row r="161" spans="1:9" x14ac:dyDescent="0.25">
      <c r="A161" s="11">
        <v>43217</v>
      </c>
      <c r="B161" s="2">
        <v>0.64583333333333337</v>
      </c>
      <c r="C161" s="14">
        <f t="shared" si="19"/>
        <v>43217.645833333336</v>
      </c>
      <c r="D161">
        <v>0.16</v>
      </c>
      <c r="E161">
        <v>249.24</v>
      </c>
      <c r="F161">
        <v>399.96</v>
      </c>
      <c r="G161">
        <v>796.77</v>
      </c>
      <c r="I161" t="s">
        <v>2</v>
      </c>
    </row>
    <row r="162" spans="1:9" ht="14.45" hidden="1" x14ac:dyDescent="0.3">
      <c r="A162" s="1">
        <v>43217</v>
      </c>
      <c r="B162" s="2">
        <v>0.77708333333333324</v>
      </c>
      <c r="C162" s="2"/>
      <c r="D162">
        <v>0.7</v>
      </c>
      <c r="E162">
        <v>249.46</v>
      </c>
      <c r="F162">
        <v>400.18</v>
      </c>
      <c r="G162">
        <v>797.45</v>
      </c>
      <c r="I162" t="s">
        <v>3</v>
      </c>
    </row>
    <row r="163" spans="1:9" ht="14.45" hidden="1" x14ac:dyDescent="0.3">
      <c r="A163" s="1">
        <v>43217</v>
      </c>
      <c r="B163" s="2">
        <v>0.89166666666666661</v>
      </c>
      <c r="C163" s="2"/>
      <c r="D163">
        <v>-0.12</v>
      </c>
      <c r="E163">
        <v>247.99</v>
      </c>
      <c r="F163">
        <v>398.15</v>
      </c>
      <c r="G163">
        <v>795.42</v>
      </c>
      <c r="I163" t="s">
        <v>3</v>
      </c>
    </row>
    <row r="164" spans="1:9" ht="14.45" hidden="1" x14ac:dyDescent="0.3">
      <c r="A164" s="1">
        <v>43218</v>
      </c>
      <c r="B164" s="2">
        <v>1.6666666666666666E-2</v>
      </c>
      <c r="C164" s="2"/>
      <c r="D164">
        <v>-1.06</v>
      </c>
      <c r="E164">
        <v>246.97</v>
      </c>
      <c r="F164">
        <v>397.3</v>
      </c>
      <c r="G164">
        <v>794.01</v>
      </c>
      <c r="I164" t="s">
        <v>3</v>
      </c>
    </row>
    <row r="165" spans="1:9" ht="14.45" hidden="1" x14ac:dyDescent="0.3">
      <c r="A165" s="1">
        <v>43220</v>
      </c>
      <c r="B165" s="2">
        <v>0.14166666666666666</v>
      </c>
      <c r="C165" s="2"/>
      <c r="D165">
        <v>1.37</v>
      </c>
      <c r="E165">
        <v>250.7</v>
      </c>
      <c r="F165">
        <v>401.62</v>
      </c>
      <c r="G165">
        <v>799.68</v>
      </c>
      <c r="I165" t="s">
        <v>3</v>
      </c>
    </row>
    <row r="166" spans="1:9" ht="14.45" hidden="1" x14ac:dyDescent="0.3">
      <c r="A166" s="1">
        <v>43220</v>
      </c>
      <c r="B166" s="2">
        <v>0.22500000000000001</v>
      </c>
      <c r="C166" s="2"/>
      <c r="D166">
        <v>1.51</v>
      </c>
      <c r="E166">
        <v>250.86</v>
      </c>
      <c r="F166">
        <v>401.82</v>
      </c>
      <c r="G166">
        <v>800.26</v>
      </c>
      <c r="I166" t="s">
        <v>3</v>
      </c>
    </row>
    <row r="167" spans="1:9" ht="14.45" hidden="1" x14ac:dyDescent="0.3">
      <c r="A167" s="1">
        <v>43220</v>
      </c>
      <c r="B167" s="2">
        <v>0.47430555555555554</v>
      </c>
      <c r="C167" s="2"/>
      <c r="D167">
        <v>2.16</v>
      </c>
      <c r="E167">
        <v>251.89</v>
      </c>
      <c r="F167">
        <v>403.11</v>
      </c>
      <c r="G167">
        <v>801.74</v>
      </c>
      <c r="I167" t="s">
        <v>3</v>
      </c>
    </row>
    <row r="168" spans="1:9" ht="14.45" hidden="1" x14ac:dyDescent="0.3">
      <c r="A168" s="1">
        <v>43220</v>
      </c>
      <c r="B168" s="2">
        <v>0.64166666666666672</v>
      </c>
      <c r="C168" s="2"/>
      <c r="D168">
        <v>2.94</v>
      </c>
      <c r="E168">
        <v>252.97</v>
      </c>
      <c r="F168">
        <v>404.39</v>
      </c>
      <c r="G168">
        <v>803.24</v>
      </c>
      <c r="I168" t="s">
        <v>3</v>
      </c>
    </row>
    <row r="169" spans="1:9" ht="14.45" hidden="1" x14ac:dyDescent="0.3">
      <c r="A169" s="1">
        <v>43220</v>
      </c>
      <c r="B169" s="2">
        <v>0.77708333333333324</v>
      </c>
      <c r="C169" s="2"/>
      <c r="D169">
        <v>3.61</v>
      </c>
      <c r="E169">
        <v>253.85</v>
      </c>
      <c r="F169">
        <v>405.33</v>
      </c>
      <c r="G169">
        <v>804.48</v>
      </c>
      <c r="I169" t="s">
        <v>3</v>
      </c>
    </row>
    <row r="170" spans="1:9" ht="14.45" hidden="1" x14ac:dyDescent="0.3">
      <c r="A170" s="1">
        <v>43220</v>
      </c>
      <c r="B170" s="2">
        <v>0.89166666666666661</v>
      </c>
      <c r="C170" s="2"/>
      <c r="D170">
        <v>3.87</v>
      </c>
      <c r="E170">
        <v>254.17</v>
      </c>
      <c r="F170">
        <v>405.7</v>
      </c>
      <c r="G170">
        <v>804.87</v>
      </c>
      <c r="I170" t="s">
        <v>3</v>
      </c>
    </row>
  </sheetData>
  <autoFilter ref="A1:K170">
    <filterColumn colId="8">
      <filters>
        <filter val="ship sailing"/>
      </filters>
    </filterColumn>
  </autoFilter>
  <conditionalFormatting sqref="D1:D1048576">
    <cfRule type="cellIs" dxfId="193" priority="13" operator="between">
      <formula>-7.5</formula>
      <formula>-5</formula>
    </cfRule>
    <cfRule type="cellIs" dxfId="192" priority="14" operator="between">
      <formula>2.5</formula>
      <formula>5</formula>
    </cfRule>
    <cfRule type="cellIs" dxfId="191" priority="15" operator="between">
      <formula>-5</formula>
      <formula>-2.5</formula>
    </cfRule>
    <cfRule type="cellIs" dxfId="190" priority="20" operator="between">
      <formula>-2.5</formula>
      <formula>2.5</formula>
    </cfRule>
  </conditionalFormatting>
  <conditionalFormatting sqref="E1:E1048576">
    <cfRule type="cellIs" dxfId="189" priority="9" operator="between">
      <formula>251.9</formula>
      <formula>254.4</formula>
    </cfRule>
    <cfRule type="cellIs" dxfId="188" priority="10" operator="between">
      <formula>239.4</formula>
      <formula>241.9</formula>
    </cfRule>
    <cfRule type="cellIs" dxfId="187" priority="11" operator="between">
      <formula>249.4</formula>
      <formula>251.9</formula>
    </cfRule>
    <cfRule type="cellIs" dxfId="186" priority="12" operator="between">
      <formula>241.9</formula>
      <formula>244.4</formula>
    </cfRule>
    <cfRule type="cellIs" dxfId="185" priority="19" operator="between">
      <formula>244.4</formula>
      <formula>249.4</formula>
    </cfRule>
  </conditionalFormatting>
  <conditionalFormatting sqref="F1:F1048576">
    <cfRule type="cellIs" dxfId="184" priority="5" operator="between">
      <formula>405.29</formula>
      <formula>407.79</formula>
    </cfRule>
    <cfRule type="cellIs" dxfId="183" priority="6" operator="between">
      <formula>402.79</formula>
      <formula>405.29</formula>
    </cfRule>
    <cfRule type="cellIs" dxfId="182" priority="7" operator="between">
      <formula>392.79</formula>
      <formula>395.29</formula>
    </cfRule>
    <cfRule type="cellIs" dxfId="181" priority="8" operator="between">
      <formula>395.29</formula>
      <formula>397.72</formula>
    </cfRule>
    <cfRule type="cellIs" dxfId="180" priority="18" operator="between">
      <formula>397.79</formula>
      <formula>402.79</formula>
    </cfRule>
  </conditionalFormatting>
  <conditionalFormatting sqref="G1:G1048576">
    <cfRule type="cellIs" dxfId="179" priority="1" operator="between">
      <formula>801.34</formula>
      <formula>803.84</formula>
    </cfRule>
    <cfRule type="cellIs" dxfId="178" priority="2" operator="between">
      <formula>798.84</formula>
      <formula>801.34</formula>
    </cfRule>
    <cfRule type="cellIs" dxfId="177" priority="3" operator="between">
      <formula>788.84</formula>
      <formula>791.34</formula>
    </cfRule>
    <cfRule type="cellIs" dxfId="176" priority="4" operator="between">
      <formula>791.34</formula>
      <formula>793.84</formula>
    </cfRule>
    <cfRule type="cellIs" dxfId="175" priority="16" operator="between">
      <formula>793.84</formula>
      <formula>798.84</formula>
    </cfRule>
    <cfRule type="cellIs" dxfId="174" priority="17" operator="between">
      <formula>793.84</formula>
      <formula>798.84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R159"/>
  <sheetViews>
    <sheetView workbookViewId="0">
      <selection activeCell="Q21" sqref="Q21"/>
    </sheetView>
  </sheetViews>
  <sheetFormatPr defaultRowHeight="15" x14ac:dyDescent="0.25"/>
  <cols>
    <col min="1" max="1" width="10.42578125" bestFit="1" customWidth="1"/>
    <col min="2" max="2" width="12.85546875" bestFit="1" customWidth="1"/>
    <col min="7" max="7" width="14.28515625" bestFit="1" customWidth="1"/>
    <col min="8" max="8" width="13.28515625" bestFit="1" customWidth="1"/>
    <col min="17" max="17" width="14.5703125" bestFit="1" customWidth="1"/>
    <col min="18" max="18" width="15.5703125" bestFit="1" customWidth="1"/>
  </cols>
  <sheetData>
    <row r="1" spans="1:18" ht="14.45" x14ac:dyDescent="0.3">
      <c r="C1" t="s">
        <v>5</v>
      </c>
    </row>
    <row r="2" spans="1:18" ht="14.45" hidden="1" x14ac:dyDescent="0.3">
      <c r="A2" s="3" t="s">
        <v>0</v>
      </c>
      <c r="B2" s="3" t="s">
        <v>23</v>
      </c>
      <c r="C2" s="3">
        <v>0</v>
      </c>
      <c r="D2" s="3">
        <v>246.9</v>
      </c>
      <c r="E2" s="3">
        <v>400.29</v>
      </c>
      <c r="F2" s="3">
        <v>796.34</v>
      </c>
      <c r="H2" s="3" t="s">
        <v>19</v>
      </c>
      <c r="I2" s="3" t="s">
        <v>20</v>
      </c>
    </row>
    <row r="3" spans="1:18" ht="14.45" hidden="1" x14ac:dyDescent="0.3">
      <c r="A3" s="1">
        <v>43221</v>
      </c>
      <c r="B3" s="2">
        <v>1.6666666666666666E-2</v>
      </c>
      <c r="C3">
        <v>4.3899999999999997</v>
      </c>
      <c r="D3">
        <v>254.87</v>
      </c>
      <c r="E3">
        <v>406.34</v>
      </c>
      <c r="F3">
        <v>805.58</v>
      </c>
      <c r="H3" t="s">
        <v>3</v>
      </c>
    </row>
    <row r="4" spans="1:18" ht="14.45" hidden="1" x14ac:dyDescent="0.3">
      <c r="A4" s="1">
        <v>43221</v>
      </c>
      <c r="B4" s="2">
        <v>0.14166666666666666</v>
      </c>
      <c r="C4">
        <v>4.5</v>
      </c>
      <c r="D4">
        <v>254.95</v>
      </c>
      <c r="E4">
        <v>406.56</v>
      </c>
      <c r="F4">
        <v>805.78</v>
      </c>
      <c r="H4" t="s">
        <v>3</v>
      </c>
    </row>
    <row r="5" spans="1:18" ht="14.45" hidden="1" x14ac:dyDescent="0.3">
      <c r="A5" s="1">
        <v>43221</v>
      </c>
      <c r="B5" s="2">
        <v>0.22430555555555556</v>
      </c>
      <c r="C5">
        <v>4.38</v>
      </c>
      <c r="D5">
        <v>254.88</v>
      </c>
      <c r="E5">
        <v>406.44</v>
      </c>
      <c r="F5">
        <v>805.6</v>
      </c>
      <c r="H5" t="s">
        <v>3</v>
      </c>
      <c r="Q5" s="10"/>
      <c r="R5" s="10"/>
    </row>
    <row r="6" spans="1:18" ht="14.45" hidden="1" x14ac:dyDescent="0.3">
      <c r="A6" s="1">
        <v>43221</v>
      </c>
      <c r="B6" s="2">
        <v>0.47500000000000003</v>
      </c>
      <c r="C6">
        <v>4.43</v>
      </c>
      <c r="D6">
        <v>254.86</v>
      </c>
      <c r="E6">
        <v>406.34</v>
      </c>
      <c r="F6">
        <v>805.15</v>
      </c>
      <c r="H6" t="s">
        <v>3</v>
      </c>
      <c r="Q6" s="10"/>
      <c r="R6" s="10"/>
    </row>
    <row r="7" spans="1:18" ht="14.45" hidden="1" x14ac:dyDescent="0.3">
      <c r="A7" s="1">
        <v>43221</v>
      </c>
      <c r="B7" s="2">
        <v>0.77708333333333324</v>
      </c>
      <c r="C7">
        <v>3.53</v>
      </c>
      <c r="D7">
        <v>253.38</v>
      </c>
      <c r="E7">
        <v>404.62</v>
      </c>
      <c r="F7">
        <v>802.96</v>
      </c>
      <c r="H7" t="s">
        <v>3</v>
      </c>
      <c r="Q7" s="10"/>
      <c r="R7" s="10"/>
    </row>
    <row r="8" spans="1:18" ht="14.45" hidden="1" x14ac:dyDescent="0.3">
      <c r="A8" s="1">
        <v>43221</v>
      </c>
      <c r="B8" s="2">
        <v>0.89166666666666661</v>
      </c>
      <c r="C8">
        <v>2.88</v>
      </c>
      <c r="D8">
        <v>252.39</v>
      </c>
      <c r="E8">
        <v>403.53</v>
      </c>
      <c r="F8">
        <v>801.57</v>
      </c>
      <c r="H8" t="s">
        <v>3</v>
      </c>
      <c r="Q8" s="10"/>
      <c r="R8" s="10"/>
    </row>
    <row r="9" spans="1:18" ht="14.45" hidden="1" x14ac:dyDescent="0.3">
      <c r="A9" s="1">
        <v>43222</v>
      </c>
      <c r="B9" s="12">
        <v>1.6666666666666666E-2</v>
      </c>
      <c r="C9">
        <v>2.39</v>
      </c>
      <c r="D9">
        <v>251.87</v>
      </c>
      <c r="E9">
        <v>402.92</v>
      </c>
      <c r="F9">
        <v>800.75</v>
      </c>
      <c r="H9" t="s">
        <v>3</v>
      </c>
      <c r="Q9" s="10"/>
      <c r="R9" s="10"/>
    </row>
    <row r="10" spans="1:18" ht="14.45" hidden="1" x14ac:dyDescent="0.3">
      <c r="A10" s="11">
        <v>43222</v>
      </c>
      <c r="B10" s="2">
        <v>0.14097222222222222</v>
      </c>
      <c r="C10">
        <v>2.15</v>
      </c>
      <c r="D10">
        <v>251.71</v>
      </c>
      <c r="E10">
        <v>402.71</v>
      </c>
      <c r="F10">
        <v>800.55</v>
      </c>
      <c r="H10" t="s">
        <v>3</v>
      </c>
      <c r="Q10" s="10"/>
    </row>
    <row r="11" spans="1:18" ht="14.45" hidden="1" x14ac:dyDescent="0.3">
      <c r="A11" s="11">
        <v>43222</v>
      </c>
      <c r="B11" s="2">
        <v>0.22430555555555556</v>
      </c>
      <c r="C11">
        <v>2.0699999999999998</v>
      </c>
      <c r="D11">
        <v>251.63</v>
      </c>
      <c r="E11">
        <v>402.62</v>
      </c>
      <c r="F11">
        <v>800.45</v>
      </c>
      <c r="H11" t="s">
        <v>3</v>
      </c>
    </row>
    <row r="12" spans="1:18" ht="14.45" x14ac:dyDescent="0.3">
      <c r="A12" s="11">
        <v>43222</v>
      </c>
      <c r="B12" s="2">
        <v>0.4069444444444445</v>
      </c>
      <c r="C12">
        <v>0.02</v>
      </c>
      <c r="D12">
        <v>249.05</v>
      </c>
      <c r="E12">
        <v>399.61</v>
      </c>
      <c r="F12">
        <v>796.4</v>
      </c>
      <c r="G12" t="s">
        <v>1</v>
      </c>
      <c r="H12" t="s">
        <v>2</v>
      </c>
      <c r="K12" t="s">
        <v>69</v>
      </c>
      <c r="M12" t="s">
        <v>80</v>
      </c>
    </row>
    <row r="13" spans="1:18" ht="14.45" x14ac:dyDescent="0.3">
      <c r="A13" s="11">
        <v>43222</v>
      </c>
      <c r="B13" s="2">
        <v>0.47430555555555554</v>
      </c>
      <c r="C13">
        <v>-0.36</v>
      </c>
      <c r="D13">
        <v>248.5</v>
      </c>
      <c r="E13">
        <v>399</v>
      </c>
      <c r="F13">
        <v>795.26</v>
      </c>
      <c r="H13" t="s">
        <v>2</v>
      </c>
    </row>
    <row r="14" spans="1:18" ht="14.45" x14ac:dyDescent="0.3">
      <c r="A14" s="11">
        <v>43222</v>
      </c>
      <c r="B14" s="2">
        <v>0.64097222222222217</v>
      </c>
      <c r="C14">
        <v>0.31</v>
      </c>
      <c r="D14">
        <v>249.33</v>
      </c>
      <c r="E14">
        <v>399.99</v>
      </c>
      <c r="F14">
        <v>796.71</v>
      </c>
      <c r="H14" t="s">
        <v>2</v>
      </c>
    </row>
    <row r="15" spans="1:18" ht="14.45" hidden="1" x14ac:dyDescent="0.3">
      <c r="A15" s="11">
        <v>43222</v>
      </c>
      <c r="B15" s="2">
        <v>0.77638888888888891</v>
      </c>
      <c r="C15">
        <v>0.17</v>
      </c>
      <c r="D15">
        <v>249.18</v>
      </c>
      <c r="E15">
        <v>399.85</v>
      </c>
      <c r="F15">
        <v>796.54</v>
      </c>
      <c r="H15" t="s">
        <v>3</v>
      </c>
    </row>
    <row r="16" spans="1:18" ht="14.45" x14ac:dyDescent="0.3">
      <c r="A16" s="11">
        <v>43222</v>
      </c>
      <c r="B16" s="2">
        <v>0.89097222222222217</v>
      </c>
      <c r="C16">
        <v>0.31</v>
      </c>
      <c r="D16">
        <v>249.26</v>
      </c>
      <c r="E16">
        <v>399.96</v>
      </c>
      <c r="F16">
        <v>796.58</v>
      </c>
      <c r="H16" t="s">
        <v>2</v>
      </c>
    </row>
    <row r="17" spans="1:13" ht="14.45" x14ac:dyDescent="0.3">
      <c r="A17" s="11">
        <v>43223</v>
      </c>
      <c r="B17" s="2">
        <v>1.5972222222222224E-2</v>
      </c>
      <c r="C17">
        <v>0.24</v>
      </c>
      <c r="D17">
        <v>249.19</v>
      </c>
      <c r="E17">
        <v>399.83</v>
      </c>
      <c r="F17">
        <v>796.27</v>
      </c>
      <c r="H17" t="s">
        <v>2</v>
      </c>
    </row>
    <row r="18" spans="1:13" ht="14.45" x14ac:dyDescent="0.3">
      <c r="A18" s="11">
        <v>43223</v>
      </c>
      <c r="B18" s="2">
        <v>0.14097222222222222</v>
      </c>
      <c r="C18">
        <v>0.23</v>
      </c>
      <c r="D18">
        <v>249.22</v>
      </c>
      <c r="E18">
        <v>399.79</v>
      </c>
      <c r="F18">
        <v>796.31</v>
      </c>
      <c r="H18" t="s">
        <v>2</v>
      </c>
    </row>
    <row r="19" spans="1:13" ht="14.45" x14ac:dyDescent="0.3">
      <c r="A19" s="11">
        <v>43223</v>
      </c>
      <c r="B19" s="2">
        <v>0.22430555555555556</v>
      </c>
      <c r="C19">
        <v>0.12</v>
      </c>
      <c r="D19">
        <v>249.12</v>
      </c>
      <c r="E19">
        <v>399.64</v>
      </c>
      <c r="F19">
        <v>796.03</v>
      </c>
      <c r="H19" t="s">
        <v>2</v>
      </c>
      <c r="I19" t="s">
        <v>38</v>
      </c>
      <c r="K19" t="s">
        <v>69</v>
      </c>
      <c r="M19" t="s">
        <v>80</v>
      </c>
    </row>
    <row r="20" spans="1:13" x14ac:dyDescent="0.25">
      <c r="A20" s="11">
        <v>43223</v>
      </c>
      <c r="B20" s="2">
        <v>0.4145833333333333</v>
      </c>
      <c r="C20">
        <v>0.02</v>
      </c>
      <c r="D20">
        <v>249.07</v>
      </c>
      <c r="E20">
        <v>399.67</v>
      </c>
      <c r="F20">
        <v>796.33</v>
      </c>
      <c r="G20" t="s">
        <v>1</v>
      </c>
      <c r="H20" t="s">
        <v>2</v>
      </c>
    </row>
    <row r="21" spans="1:13" x14ac:dyDescent="0.25">
      <c r="A21" s="11">
        <v>43223</v>
      </c>
      <c r="B21" s="2">
        <v>0.47430555555555554</v>
      </c>
      <c r="C21">
        <v>-0.11</v>
      </c>
      <c r="D21">
        <v>248.77</v>
      </c>
      <c r="E21">
        <v>399.41</v>
      </c>
      <c r="F21">
        <v>795.72</v>
      </c>
      <c r="H21" t="s">
        <v>2</v>
      </c>
    </row>
    <row r="22" spans="1:13" x14ac:dyDescent="0.25">
      <c r="A22" s="11">
        <v>43223</v>
      </c>
      <c r="B22" s="2">
        <v>0.64097222222222217</v>
      </c>
      <c r="C22">
        <v>-0.88</v>
      </c>
      <c r="D22">
        <v>247.76</v>
      </c>
      <c r="E22">
        <v>398.19</v>
      </c>
      <c r="F22">
        <v>794.08</v>
      </c>
      <c r="H22" t="s">
        <v>2</v>
      </c>
    </row>
    <row r="23" spans="1:13" ht="14.45" hidden="1" x14ac:dyDescent="0.3">
      <c r="A23" s="11">
        <v>43223</v>
      </c>
      <c r="B23" s="2">
        <v>0.77638888888888891</v>
      </c>
      <c r="C23">
        <v>-2.13</v>
      </c>
      <c r="D23">
        <v>245.91</v>
      </c>
      <c r="E23">
        <v>396.07</v>
      </c>
      <c r="F23">
        <v>791.45</v>
      </c>
      <c r="H23" t="s">
        <v>3</v>
      </c>
    </row>
    <row r="24" spans="1:13" ht="14.45" hidden="1" x14ac:dyDescent="0.3">
      <c r="A24" s="11">
        <v>43223</v>
      </c>
      <c r="B24" s="2">
        <v>0.89097222222222217</v>
      </c>
      <c r="C24">
        <v>-3.22</v>
      </c>
      <c r="D24">
        <v>243.79</v>
      </c>
      <c r="E24">
        <v>393.55</v>
      </c>
      <c r="F24">
        <v>788.31</v>
      </c>
      <c r="H24" t="s">
        <v>3</v>
      </c>
    </row>
    <row r="25" spans="1:13" ht="14.45" hidden="1" x14ac:dyDescent="0.3">
      <c r="A25" s="11">
        <v>43224</v>
      </c>
      <c r="B25" s="2">
        <v>1.6666666666666666E-2</v>
      </c>
      <c r="C25">
        <v>-4.34</v>
      </c>
      <c r="D25">
        <v>242.9</v>
      </c>
      <c r="E25">
        <v>392.47</v>
      </c>
      <c r="F25">
        <v>787.07</v>
      </c>
      <c r="H25" t="s">
        <v>3</v>
      </c>
    </row>
    <row r="26" spans="1:13" ht="14.45" hidden="1" x14ac:dyDescent="0.3">
      <c r="A26" s="11">
        <v>43224</v>
      </c>
      <c r="B26" s="2">
        <v>0.14097222222222222</v>
      </c>
      <c r="C26">
        <v>-4.41</v>
      </c>
      <c r="D26">
        <v>243.05</v>
      </c>
      <c r="E26">
        <v>392.64</v>
      </c>
      <c r="F26">
        <v>787.21</v>
      </c>
      <c r="H26" t="s">
        <v>3</v>
      </c>
    </row>
    <row r="27" spans="1:13" ht="14.45" hidden="1" x14ac:dyDescent="0.3">
      <c r="A27" s="11">
        <v>43224</v>
      </c>
      <c r="B27" s="2">
        <v>0.22430555555555556</v>
      </c>
      <c r="C27">
        <v>-4.3600000000000003</v>
      </c>
      <c r="D27">
        <v>243.14</v>
      </c>
      <c r="E27">
        <v>392.7</v>
      </c>
      <c r="F27">
        <v>787.42</v>
      </c>
      <c r="H27" t="s">
        <v>3</v>
      </c>
    </row>
    <row r="28" spans="1:13" x14ac:dyDescent="0.25">
      <c r="A28" s="11">
        <v>43224</v>
      </c>
      <c r="B28" s="2">
        <v>0.39652777777777781</v>
      </c>
      <c r="C28">
        <v>7.0000000000000007E-2</v>
      </c>
      <c r="D28">
        <v>249.16</v>
      </c>
      <c r="E28">
        <v>399.82</v>
      </c>
      <c r="F28">
        <v>796.44</v>
      </c>
      <c r="G28" t="s">
        <v>1</v>
      </c>
      <c r="H28" t="s">
        <v>2</v>
      </c>
      <c r="K28" t="s">
        <v>69</v>
      </c>
      <c r="M28" t="s">
        <v>71</v>
      </c>
    </row>
    <row r="29" spans="1:13" x14ac:dyDescent="0.25">
      <c r="A29" s="11">
        <v>43224</v>
      </c>
      <c r="B29" s="2">
        <v>0.47430555555555554</v>
      </c>
      <c r="C29">
        <v>0.21</v>
      </c>
      <c r="D29">
        <v>249.31</v>
      </c>
      <c r="E29">
        <v>400.07</v>
      </c>
      <c r="F29">
        <v>796.59</v>
      </c>
      <c r="H29" t="s">
        <v>2</v>
      </c>
      <c r="K29" t="s">
        <v>80</v>
      </c>
    </row>
    <row r="30" spans="1:13" x14ac:dyDescent="0.25">
      <c r="A30" s="11">
        <v>43224</v>
      </c>
      <c r="B30" s="2">
        <v>0.64097222222222217</v>
      </c>
      <c r="C30">
        <v>0.8</v>
      </c>
      <c r="D30">
        <v>250.02</v>
      </c>
      <c r="E30">
        <v>400.77</v>
      </c>
      <c r="F30">
        <v>797.4</v>
      </c>
      <c r="H30" t="s">
        <v>2</v>
      </c>
    </row>
    <row r="31" spans="1:13" ht="14.45" hidden="1" x14ac:dyDescent="0.3">
      <c r="A31" s="11">
        <v>43224</v>
      </c>
      <c r="B31" s="2">
        <v>0.77638888888888891</v>
      </c>
      <c r="C31">
        <v>1.34</v>
      </c>
      <c r="D31">
        <v>250.43</v>
      </c>
      <c r="E31">
        <v>401.46</v>
      </c>
      <c r="F31">
        <v>798.3</v>
      </c>
      <c r="H31" t="s">
        <v>3</v>
      </c>
    </row>
    <row r="32" spans="1:13" ht="14.45" hidden="1" x14ac:dyDescent="0.3">
      <c r="A32" s="11">
        <v>43224</v>
      </c>
      <c r="B32" s="2">
        <v>0.89097222222222217</v>
      </c>
      <c r="C32">
        <v>1.56</v>
      </c>
      <c r="D32">
        <v>250.14</v>
      </c>
      <c r="E32">
        <v>401.02</v>
      </c>
      <c r="F32">
        <v>797.91</v>
      </c>
      <c r="H32" t="s">
        <v>3</v>
      </c>
    </row>
    <row r="33" spans="1:12" ht="14.45" hidden="1" x14ac:dyDescent="0.3">
      <c r="A33" s="11">
        <v>43225</v>
      </c>
      <c r="B33" s="2">
        <v>1.5972222222222224E-2</v>
      </c>
      <c r="C33">
        <v>0.95</v>
      </c>
      <c r="D33">
        <v>249.87</v>
      </c>
      <c r="E33">
        <v>400.76</v>
      </c>
      <c r="F33">
        <v>797.57</v>
      </c>
      <c r="H33" t="s">
        <v>3</v>
      </c>
    </row>
    <row r="34" spans="1:12" ht="14.45" hidden="1" x14ac:dyDescent="0.3">
      <c r="A34" s="11">
        <v>43227</v>
      </c>
      <c r="B34" s="2">
        <v>0.14097222222222222</v>
      </c>
      <c r="C34">
        <v>-4.2699999999999996</v>
      </c>
      <c r="D34">
        <v>242.71</v>
      </c>
      <c r="E34">
        <v>392.39</v>
      </c>
      <c r="F34">
        <v>787.26</v>
      </c>
      <c r="H34" t="s">
        <v>3</v>
      </c>
    </row>
    <row r="35" spans="1:12" ht="14.45" hidden="1" x14ac:dyDescent="0.3">
      <c r="A35" s="11">
        <v>43227</v>
      </c>
      <c r="B35" s="2">
        <v>0.22430555555555556</v>
      </c>
      <c r="C35">
        <v>-4.7300000000000004</v>
      </c>
      <c r="D35">
        <v>242.17</v>
      </c>
      <c r="E35">
        <v>391.76</v>
      </c>
      <c r="F35">
        <v>786.54</v>
      </c>
      <c r="H35" t="s">
        <v>3</v>
      </c>
    </row>
    <row r="36" spans="1:12" x14ac:dyDescent="0.25">
      <c r="A36" s="11">
        <v>43227</v>
      </c>
      <c r="B36" s="2">
        <v>0.4284722222222222</v>
      </c>
      <c r="C36">
        <v>0.05</v>
      </c>
      <c r="D36">
        <v>248.8</v>
      </c>
      <c r="E36">
        <v>399.69</v>
      </c>
      <c r="F36">
        <v>796.4</v>
      </c>
      <c r="G36" t="s">
        <v>1</v>
      </c>
      <c r="H36" t="s">
        <v>2</v>
      </c>
      <c r="K36" t="s">
        <v>69</v>
      </c>
      <c r="L36" t="s">
        <v>72</v>
      </c>
    </row>
    <row r="37" spans="1:12" x14ac:dyDescent="0.25">
      <c r="A37" s="11">
        <v>43227</v>
      </c>
      <c r="B37" s="2">
        <v>0.47430555555555554</v>
      </c>
      <c r="C37">
        <v>0.23</v>
      </c>
      <c r="D37">
        <v>249.01</v>
      </c>
      <c r="E37">
        <v>399.84</v>
      </c>
      <c r="F37">
        <v>796.39</v>
      </c>
      <c r="H37" t="s">
        <v>2</v>
      </c>
      <c r="K37" t="s">
        <v>80</v>
      </c>
    </row>
    <row r="38" spans="1:12" x14ac:dyDescent="0.25">
      <c r="A38" s="11">
        <v>43227</v>
      </c>
      <c r="B38" s="2">
        <v>0.64097222222222217</v>
      </c>
      <c r="C38">
        <v>0.08</v>
      </c>
      <c r="D38">
        <v>248.69</v>
      </c>
      <c r="E38">
        <v>399.49</v>
      </c>
      <c r="F38">
        <v>795.91</v>
      </c>
      <c r="H38" t="s">
        <v>2</v>
      </c>
    </row>
    <row r="39" spans="1:12" ht="14.45" hidden="1" x14ac:dyDescent="0.3">
      <c r="A39" s="11">
        <v>43227</v>
      </c>
      <c r="B39" s="2">
        <v>0.77638888888888891</v>
      </c>
      <c r="C39" s="13">
        <v>11.38</v>
      </c>
      <c r="D39">
        <v>245.19</v>
      </c>
      <c r="E39">
        <v>395.27</v>
      </c>
      <c r="F39">
        <v>790.24</v>
      </c>
      <c r="H39" t="s">
        <v>3</v>
      </c>
    </row>
    <row r="40" spans="1:12" ht="14.45" hidden="1" x14ac:dyDescent="0.3">
      <c r="A40" s="11">
        <v>43227</v>
      </c>
      <c r="B40" s="2">
        <v>0.89097222222222217</v>
      </c>
      <c r="C40" s="13">
        <v>-3.05</v>
      </c>
      <c r="D40">
        <v>241.51</v>
      </c>
      <c r="E40">
        <v>391.13</v>
      </c>
      <c r="F40">
        <v>785.66</v>
      </c>
      <c r="H40" t="s">
        <v>3</v>
      </c>
    </row>
    <row r="41" spans="1:12" ht="14.45" hidden="1" x14ac:dyDescent="0.3">
      <c r="A41" s="11">
        <v>43228</v>
      </c>
      <c r="B41" s="2">
        <v>1.5972222222222224E-2</v>
      </c>
      <c r="C41" s="13">
        <v>-1.08</v>
      </c>
      <c r="D41">
        <v>242.08</v>
      </c>
      <c r="E41">
        <v>391.9</v>
      </c>
      <c r="F41">
        <v>787.06</v>
      </c>
      <c r="H41" t="s">
        <v>3</v>
      </c>
    </row>
    <row r="42" spans="1:12" ht="14.45" hidden="1" x14ac:dyDescent="0.3">
      <c r="A42" s="11">
        <v>43228</v>
      </c>
      <c r="B42" s="2">
        <v>0.14097222222222222</v>
      </c>
      <c r="C42" s="13">
        <v>-2.84</v>
      </c>
      <c r="D42">
        <v>243.84</v>
      </c>
      <c r="E42">
        <v>393.88</v>
      </c>
      <c r="F42">
        <v>789.72</v>
      </c>
      <c r="H42" t="s">
        <v>3</v>
      </c>
    </row>
    <row r="43" spans="1:12" ht="14.45" hidden="1" x14ac:dyDescent="0.3">
      <c r="A43" s="11">
        <v>43228</v>
      </c>
      <c r="B43" s="2">
        <v>0.22430555555555556</v>
      </c>
      <c r="C43" s="13">
        <v>-2.89</v>
      </c>
      <c r="D43">
        <v>244.24</v>
      </c>
      <c r="E43">
        <v>394.41</v>
      </c>
      <c r="F43">
        <v>790.33</v>
      </c>
      <c r="H43" t="s">
        <v>3</v>
      </c>
    </row>
    <row r="44" spans="1:12" x14ac:dyDescent="0.25">
      <c r="A44" s="11">
        <v>43228</v>
      </c>
      <c r="B44" s="2">
        <v>0.36527777777777781</v>
      </c>
      <c r="C44" s="13">
        <v>0.06</v>
      </c>
      <c r="D44">
        <v>248.56</v>
      </c>
      <c r="E44">
        <v>399.38</v>
      </c>
      <c r="F44">
        <v>796.6</v>
      </c>
      <c r="G44" t="s">
        <v>1</v>
      </c>
      <c r="H44" t="s">
        <v>2</v>
      </c>
      <c r="K44" t="s">
        <v>69</v>
      </c>
      <c r="L44" t="s">
        <v>73</v>
      </c>
    </row>
    <row r="45" spans="1:12" x14ac:dyDescent="0.25">
      <c r="A45" s="11">
        <v>43228</v>
      </c>
      <c r="B45" s="2">
        <v>0.47500000000000003</v>
      </c>
      <c r="C45" s="13">
        <v>1.2</v>
      </c>
      <c r="D45">
        <v>250.03</v>
      </c>
      <c r="E45">
        <v>401.14</v>
      </c>
      <c r="F45">
        <v>798.36</v>
      </c>
      <c r="H45" t="s">
        <v>2</v>
      </c>
      <c r="K45" t="s">
        <v>81</v>
      </c>
    </row>
    <row r="46" spans="1:12" x14ac:dyDescent="0.25">
      <c r="A46" s="11">
        <v>43228</v>
      </c>
      <c r="B46" s="2">
        <v>0.64166666666666672</v>
      </c>
      <c r="C46" s="13">
        <v>3.14</v>
      </c>
      <c r="D46">
        <v>251.79</v>
      </c>
      <c r="E46">
        <v>403.4</v>
      </c>
      <c r="F46">
        <v>801.06</v>
      </c>
      <c r="H46" t="s">
        <v>2</v>
      </c>
      <c r="K46" t="s">
        <v>82</v>
      </c>
    </row>
    <row r="47" spans="1:12" ht="14.45" hidden="1" x14ac:dyDescent="0.3">
      <c r="A47" s="11">
        <v>43228</v>
      </c>
      <c r="B47" s="2">
        <v>0.77638888888888891</v>
      </c>
      <c r="C47" s="13">
        <v>5.98</v>
      </c>
      <c r="D47">
        <v>253.36</v>
      </c>
      <c r="E47">
        <v>405.36</v>
      </c>
      <c r="F47">
        <v>803.79</v>
      </c>
      <c r="H47" t="s">
        <v>3</v>
      </c>
    </row>
    <row r="48" spans="1:12" ht="14.45" hidden="1" x14ac:dyDescent="0.3">
      <c r="A48" s="11">
        <v>43228</v>
      </c>
      <c r="B48" s="2">
        <v>0.89097222222222217</v>
      </c>
      <c r="C48" s="13">
        <v>8.41</v>
      </c>
      <c r="D48">
        <v>252.05</v>
      </c>
      <c r="E48">
        <v>403.43</v>
      </c>
      <c r="F48">
        <v>801.79</v>
      </c>
      <c r="H48" t="s">
        <v>3</v>
      </c>
    </row>
    <row r="49" spans="1:12" ht="14.45" hidden="1" x14ac:dyDescent="0.3">
      <c r="A49" s="11">
        <v>43229</v>
      </c>
      <c r="B49" s="2">
        <v>1.5972222222222224E-2</v>
      </c>
      <c r="C49" s="13">
        <v>10.31</v>
      </c>
      <c r="D49">
        <v>251.17</v>
      </c>
      <c r="E49">
        <v>402.47</v>
      </c>
      <c r="F49">
        <v>800.81</v>
      </c>
      <c r="H49" t="s">
        <v>3</v>
      </c>
    </row>
    <row r="50" spans="1:12" ht="14.45" hidden="1" x14ac:dyDescent="0.3">
      <c r="A50" s="11">
        <v>43229</v>
      </c>
      <c r="B50" s="2">
        <v>0.14097222222222222</v>
      </c>
      <c r="C50" s="13">
        <v>2.73</v>
      </c>
      <c r="D50">
        <v>251.65</v>
      </c>
      <c r="E50">
        <v>402.93</v>
      </c>
      <c r="F50">
        <v>801.54</v>
      </c>
      <c r="H50" t="s">
        <v>3</v>
      </c>
    </row>
    <row r="51" spans="1:12" ht="14.45" hidden="1" x14ac:dyDescent="0.3">
      <c r="A51" s="11">
        <v>43229</v>
      </c>
      <c r="B51" s="2">
        <v>0.22430555555555556</v>
      </c>
      <c r="C51" s="13">
        <v>2.9</v>
      </c>
      <c r="D51">
        <v>252.06</v>
      </c>
      <c r="E51">
        <v>403.46</v>
      </c>
      <c r="F51">
        <v>802.25</v>
      </c>
      <c r="H51" t="s">
        <v>3</v>
      </c>
    </row>
    <row r="52" spans="1:12" x14ac:dyDescent="0.25">
      <c r="A52" s="11">
        <v>43229</v>
      </c>
      <c r="B52" s="2">
        <v>0.40763888888888888</v>
      </c>
      <c r="C52" s="13">
        <v>0.25</v>
      </c>
      <c r="D52">
        <v>249.1</v>
      </c>
      <c r="E52">
        <v>400.11</v>
      </c>
      <c r="F52">
        <v>797.25</v>
      </c>
      <c r="G52" t="s">
        <v>1</v>
      </c>
      <c r="H52" t="s">
        <v>2</v>
      </c>
      <c r="K52" t="s">
        <v>69</v>
      </c>
      <c r="L52" t="s">
        <v>74</v>
      </c>
    </row>
    <row r="53" spans="1:12" x14ac:dyDescent="0.25">
      <c r="A53" s="11">
        <v>43229</v>
      </c>
      <c r="B53" s="2">
        <v>0.47500000000000003</v>
      </c>
      <c r="C53" s="13">
        <v>2.4900000000000002</v>
      </c>
      <c r="D53">
        <v>251.96</v>
      </c>
      <c r="E53">
        <v>403.27</v>
      </c>
      <c r="F53">
        <v>801.21</v>
      </c>
      <c r="H53" t="s">
        <v>2</v>
      </c>
    </row>
    <row r="54" spans="1:12" ht="14.45" hidden="1" x14ac:dyDescent="0.3">
      <c r="A54" s="11">
        <v>43229</v>
      </c>
      <c r="B54" s="2">
        <v>0.64166666666666672</v>
      </c>
      <c r="C54" s="13">
        <v>4.28</v>
      </c>
      <c r="D54">
        <v>254.23</v>
      </c>
      <c r="E54">
        <v>405.98</v>
      </c>
      <c r="F54">
        <v>804.57</v>
      </c>
      <c r="H54" t="s">
        <v>3</v>
      </c>
    </row>
    <row r="55" spans="1:12" ht="14.45" hidden="1" x14ac:dyDescent="0.3">
      <c r="A55" s="11">
        <v>43229</v>
      </c>
      <c r="B55" s="2">
        <v>0.77638888888888891</v>
      </c>
      <c r="C55" s="13">
        <v>6.66</v>
      </c>
      <c r="D55">
        <v>254.73</v>
      </c>
      <c r="E55">
        <v>406.6</v>
      </c>
      <c r="F55">
        <v>805.58</v>
      </c>
      <c r="H55" t="s">
        <v>3</v>
      </c>
    </row>
    <row r="56" spans="1:12" ht="14.45" hidden="1" x14ac:dyDescent="0.3">
      <c r="A56" s="11">
        <v>43229</v>
      </c>
      <c r="B56" s="2">
        <v>0.89097222222222217</v>
      </c>
      <c r="C56" s="13">
        <v>12.6</v>
      </c>
      <c r="D56">
        <v>252.87</v>
      </c>
      <c r="E56">
        <v>404.31</v>
      </c>
      <c r="F56">
        <v>802.92</v>
      </c>
      <c r="H56" t="s">
        <v>3</v>
      </c>
    </row>
    <row r="57" spans="1:12" ht="14.45" hidden="1" x14ac:dyDescent="0.3">
      <c r="A57" s="11">
        <v>43230</v>
      </c>
      <c r="B57" s="2">
        <v>1.5972222222222224E-2</v>
      </c>
      <c r="C57" s="13">
        <v>3.1</v>
      </c>
      <c r="D57">
        <v>252.25</v>
      </c>
      <c r="E57">
        <v>403.58</v>
      </c>
      <c r="F57">
        <v>801.9</v>
      </c>
      <c r="H57" t="s">
        <v>3</v>
      </c>
    </row>
    <row r="58" spans="1:12" ht="14.45" hidden="1" x14ac:dyDescent="0.3">
      <c r="A58" s="11">
        <v>43230</v>
      </c>
      <c r="B58" s="2">
        <v>0.14097222222222222</v>
      </c>
      <c r="C58" s="13">
        <v>3.2</v>
      </c>
      <c r="D58">
        <v>252.73</v>
      </c>
      <c r="E58">
        <v>404.1</v>
      </c>
      <c r="F58">
        <v>802.65</v>
      </c>
      <c r="H58" t="s">
        <v>3</v>
      </c>
    </row>
    <row r="59" spans="1:12" ht="14.45" hidden="1" x14ac:dyDescent="0.3">
      <c r="A59" s="11">
        <v>43230</v>
      </c>
      <c r="B59" s="2">
        <v>0.22430555555555556</v>
      </c>
      <c r="C59" s="13">
        <v>3.54</v>
      </c>
      <c r="D59">
        <v>253.23</v>
      </c>
      <c r="E59">
        <v>404.72</v>
      </c>
      <c r="F59">
        <v>803.41</v>
      </c>
      <c r="H59" t="s">
        <v>3</v>
      </c>
    </row>
    <row r="60" spans="1:12" ht="14.45" hidden="1" x14ac:dyDescent="0.3">
      <c r="A60" s="11">
        <v>43230</v>
      </c>
      <c r="B60" s="2">
        <v>0.47500000000000003</v>
      </c>
      <c r="C60" s="13">
        <v>6.56</v>
      </c>
      <c r="D60">
        <v>257.3</v>
      </c>
      <c r="E60">
        <v>409.37</v>
      </c>
      <c r="F60">
        <v>809.08</v>
      </c>
      <c r="H60" t="s">
        <v>3</v>
      </c>
    </row>
    <row r="61" spans="1:12" ht="14.45" hidden="1" x14ac:dyDescent="0.3">
      <c r="A61" s="11">
        <v>43230</v>
      </c>
      <c r="B61" s="2">
        <v>0.64166666666666672</v>
      </c>
      <c r="C61" s="13">
        <v>7.34</v>
      </c>
      <c r="D61">
        <v>258.22000000000003</v>
      </c>
      <c r="E61">
        <v>410.43</v>
      </c>
      <c r="F61">
        <v>810.14</v>
      </c>
      <c r="H61" t="s">
        <v>3</v>
      </c>
    </row>
    <row r="62" spans="1:12" ht="14.45" hidden="1" x14ac:dyDescent="0.3">
      <c r="A62" s="11">
        <v>43230</v>
      </c>
      <c r="B62" s="2">
        <v>0.77638888888888891</v>
      </c>
      <c r="C62" s="13">
        <v>7.78</v>
      </c>
      <c r="D62">
        <v>258.45999999999998</v>
      </c>
      <c r="E62">
        <v>410.83</v>
      </c>
      <c r="F62">
        <v>810.49</v>
      </c>
      <c r="H62" t="s">
        <v>3</v>
      </c>
    </row>
    <row r="63" spans="1:12" ht="14.45" hidden="1" x14ac:dyDescent="0.3">
      <c r="A63" s="11">
        <v>43230</v>
      </c>
      <c r="B63" s="2">
        <v>0.89097222222222217</v>
      </c>
      <c r="C63" s="13">
        <v>7.69</v>
      </c>
      <c r="D63">
        <v>258.14</v>
      </c>
      <c r="E63">
        <v>410.34</v>
      </c>
      <c r="F63">
        <v>809.87</v>
      </c>
      <c r="H63" t="s">
        <v>3</v>
      </c>
    </row>
    <row r="64" spans="1:12" ht="14.45" hidden="1" x14ac:dyDescent="0.3">
      <c r="A64" s="11">
        <v>43231</v>
      </c>
      <c r="B64" s="2">
        <v>1.5972222222222224E-2</v>
      </c>
      <c r="C64" s="13">
        <v>7.55</v>
      </c>
      <c r="D64">
        <v>258.32</v>
      </c>
      <c r="E64">
        <v>410.52</v>
      </c>
      <c r="F64">
        <v>810.11</v>
      </c>
      <c r="H64" t="s">
        <v>3</v>
      </c>
    </row>
    <row r="65" spans="1:8" ht="14.45" hidden="1" x14ac:dyDescent="0.3">
      <c r="A65" s="11">
        <v>43231</v>
      </c>
      <c r="B65" s="2">
        <v>0.14097222222222222</v>
      </c>
      <c r="C65" s="13">
        <v>7.77</v>
      </c>
      <c r="D65">
        <v>258.77999999999997</v>
      </c>
      <c r="E65">
        <v>411.04</v>
      </c>
      <c r="F65">
        <v>810.65</v>
      </c>
      <c r="H65" t="s">
        <v>3</v>
      </c>
    </row>
    <row r="66" spans="1:8" ht="14.45" hidden="1" x14ac:dyDescent="0.3">
      <c r="A66" s="11">
        <v>43231</v>
      </c>
      <c r="B66" s="2">
        <v>0.22430555555555556</v>
      </c>
      <c r="C66" s="13">
        <v>7.83</v>
      </c>
      <c r="D66">
        <v>258.93</v>
      </c>
      <c r="E66">
        <v>411.19</v>
      </c>
      <c r="F66">
        <v>810.9</v>
      </c>
      <c r="H66" t="s">
        <v>3</v>
      </c>
    </row>
    <row r="67" spans="1:8" ht="14.45" hidden="1" x14ac:dyDescent="0.3">
      <c r="A67" s="11">
        <v>43231</v>
      </c>
      <c r="B67" s="2">
        <v>0.64166666666666672</v>
      </c>
      <c r="C67" s="13">
        <v>7.31</v>
      </c>
      <c r="D67">
        <v>257.95999999999998</v>
      </c>
      <c r="E67">
        <v>410.3</v>
      </c>
      <c r="F67">
        <v>809.36</v>
      </c>
      <c r="H67" t="s">
        <v>3</v>
      </c>
    </row>
    <row r="68" spans="1:8" ht="14.45" hidden="1" x14ac:dyDescent="0.3">
      <c r="A68" s="11">
        <v>43231</v>
      </c>
      <c r="B68" s="2">
        <v>0.77638888888888891</v>
      </c>
      <c r="C68" s="13">
        <v>8.48</v>
      </c>
      <c r="D68">
        <v>256.33</v>
      </c>
      <c r="E68">
        <v>408.32</v>
      </c>
      <c r="F68">
        <v>807.26</v>
      </c>
      <c r="H68" t="s">
        <v>3</v>
      </c>
    </row>
    <row r="69" spans="1:8" ht="14.45" hidden="1" x14ac:dyDescent="0.3">
      <c r="A69" s="11">
        <v>43231</v>
      </c>
      <c r="B69" s="2">
        <v>0.89097222222222217</v>
      </c>
      <c r="C69" s="13">
        <v>6.43</v>
      </c>
      <c r="D69">
        <v>254.65</v>
      </c>
      <c r="E69">
        <v>406.39</v>
      </c>
      <c r="F69">
        <v>804.95</v>
      </c>
      <c r="H69" t="s">
        <v>3</v>
      </c>
    </row>
    <row r="70" spans="1:8" ht="14.45" hidden="1" x14ac:dyDescent="0.3">
      <c r="A70" s="11">
        <v>43232</v>
      </c>
      <c r="B70" s="2">
        <v>1.5972222222222224E-2</v>
      </c>
      <c r="C70" s="13">
        <v>4.91</v>
      </c>
      <c r="D70">
        <v>253.89</v>
      </c>
      <c r="E70">
        <v>405.53</v>
      </c>
      <c r="F70">
        <v>803.88</v>
      </c>
      <c r="H70" t="s">
        <v>3</v>
      </c>
    </row>
    <row r="71" spans="1:8" ht="14.45" hidden="1" x14ac:dyDescent="0.3">
      <c r="A71" s="11">
        <v>43234</v>
      </c>
      <c r="B71" s="2">
        <v>9.9999999999999992E-2</v>
      </c>
      <c r="C71" s="13">
        <v>7.94</v>
      </c>
      <c r="D71">
        <v>258.83999999999997</v>
      </c>
      <c r="E71">
        <v>411.11</v>
      </c>
      <c r="F71">
        <v>811.01</v>
      </c>
      <c r="H71" t="s">
        <v>3</v>
      </c>
    </row>
    <row r="72" spans="1:8" ht="14.45" hidden="1" x14ac:dyDescent="0.3">
      <c r="A72" s="11">
        <v>43234</v>
      </c>
      <c r="B72" s="2">
        <v>0.14166666666666666</v>
      </c>
      <c r="C72" s="13">
        <v>7.9</v>
      </c>
      <c r="D72">
        <v>258.86</v>
      </c>
      <c r="E72">
        <v>411.15</v>
      </c>
      <c r="F72">
        <v>811.3</v>
      </c>
      <c r="H72" t="s">
        <v>3</v>
      </c>
    </row>
    <row r="73" spans="1:8" ht="14.45" hidden="1" x14ac:dyDescent="0.3">
      <c r="A73" s="11">
        <v>43234</v>
      </c>
      <c r="B73" s="2">
        <v>0.18333333333333335</v>
      </c>
      <c r="C73" s="13">
        <v>7.85</v>
      </c>
      <c r="D73">
        <v>258.86</v>
      </c>
      <c r="E73">
        <v>411.11</v>
      </c>
      <c r="F73">
        <v>811.3</v>
      </c>
      <c r="H73" t="s">
        <v>3</v>
      </c>
    </row>
    <row r="74" spans="1:8" ht="14.45" hidden="1" x14ac:dyDescent="0.3">
      <c r="A74" s="11">
        <v>43234</v>
      </c>
      <c r="B74" s="2">
        <v>0.22500000000000001</v>
      </c>
      <c r="C74" s="13">
        <v>7.84</v>
      </c>
      <c r="D74">
        <v>258.89999999999998</v>
      </c>
      <c r="E74">
        <v>411.2</v>
      </c>
      <c r="F74">
        <v>811.35</v>
      </c>
      <c r="H74" t="s">
        <v>3</v>
      </c>
    </row>
    <row r="75" spans="1:8" ht="14.45" hidden="1" x14ac:dyDescent="0.3">
      <c r="A75" s="11">
        <v>43234</v>
      </c>
      <c r="B75" s="2">
        <v>0.47500000000000003</v>
      </c>
      <c r="C75" s="13">
        <v>8.1300000000000008</v>
      </c>
      <c r="D75">
        <v>259.32</v>
      </c>
      <c r="E75">
        <v>411.65</v>
      </c>
      <c r="F75">
        <v>811.44</v>
      </c>
      <c r="H75" t="s">
        <v>3</v>
      </c>
    </row>
    <row r="76" spans="1:8" ht="14.45" hidden="1" x14ac:dyDescent="0.3">
      <c r="A76" s="11">
        <v>43234</v>
      </c>
      <c r="B76" s="2">
        <v>0.64236111111111105</v>
      </c>
      <c r="C76" s="13">
        <v>6.41</v>
      </c>
      <c r="D76">
        <v>257.07</v>
      </c>
      <c r="E76">
        <v>409.06</v>
      </c>
      <c r="F76">
        <v>808.12</v>
      </c>
      <c r="H76" t="s">
        <v>3</v>
      </c>
    </row>
    <row r="77" spans="1:8" ht="14.45" hidden="1" x14ac:dyDescent="0.3">
      <c r="A77" s="11">
        <v>43234</v>
      </c>
      <c r="B77" s="2">
        <v>0.77708333333333324</v>
      </c>
      <c r="C77" s="13">
        <v>6.61</v>
      </c>
      <c r="D77">
        <v>257.29000000000002</v>
      </c>
      <c r="E77">
        <v>409.34</v>
      </c>
      <c r="F77">
        <v>808.65</v>
      </c>
      <c r="H77" t="s">
        <v>3</v>
      </c>
    </row>
    <row r="78" spans="1:8" ht="14.45" hidden="1" x14ac:dyDescent="0.3">
      <c r="A78" s="11">
        <v>43234</v>
      </c>
      <c r="B78" s="2">
        <v>0.89166666666666661</v>
      </c>
      <c r="C78" s="13">
        <v>7</v>
      </c>
      <c r="D78">
        <v>257.72000000000003</v>
      </c>
      <c r="E78">
        <v>409.83</v>
      </c>
      <c r="F78">
        <v>809.42</v>
      </c>
      <c r="H78" t="s">
        <v>3</v>
      </c>
    </row>
    <row r="79" spans="1:8" ht="14.45" hidden="1" x14ac:dyDescent="0.3">
      <c r="A79" s="11">
        <v>43235</v>
      </c>
      <c r="B79" s="2">
        <v>1.6666666666666666E-2</v>
      </c>
      <c r="C79" s="13">
        <v>7.62</v>
      </c>
      <c r="D79">
        <v>258.63</v>
      </c>
      <c r="E79">
        <v>410.83</v>
      </c>
      <c r="F79">
        <v>810.77</v>
      </c>
      <c r="H79" t="s">
        <v>3</v>
      </c>
    </row>
    <row r="80" spans="1:8" ht="14.45" hidden="1" x14ac:dyDescent="0.3">
      <c r="A80" s="11">
        <v>43235</v>
      </c>
      <c r="B80" s="2">
        <v>0.14166666666666666</v>
      </c>
      <c r="C80" s="13">
        <v>8.0399999999999991</v>
      </c>
      <c r="D80">
        <v>259.17</v>
      </c>
      <c r="E80">
        <v>411.46</v>
      </c>
      <c r="F80">
        <v>811.61</v>
      </c>
      <c r="H80" t="s">
        <v>3</v>
      </c>
    </row>
    <row r="81" spans="1:8" ht="14.45" hidden="1" x14ac:dyDescent="0.3">
      <c r="A81" s="11">
        <v>43235</v>
      </c>
      <c r="B81" s="2">
        <v>0.22430555555555556</v>
      </c>
      <c r="C81" s="13">
        <v>8.17</v>
      </c>
      <c r="D81">
        <v>259.3</v>
      </c>
      <c r="E81">
        <v>411.6</v>
      </c>
      <c r="F81">
        <v>811.93</v>
      </c>
      <c r="H81" t="s">
        <v>3</v>
      </c>
    </row>
    <row r="82" spans="1:8" x14ac:dyDescent="0.25">
      <c r="A82" s="11">
        <v>43235</v>
      </c>
      <c r="B82" s="2">
        <v>0.38750000000000001</v>
      </c>
      <c r="C82" s="13">
        <v>-0.03</v>
      </c>
      <c r="D82">
        <v>248.86</v>
      </c>
      <c r="E82">
        <v>399.63</v>
      </c>
      <c r="F82">
        <v>796.23</v>
      </c>
      <c r="G82" t="s">
        <v>1</v>
      </c>
      <c r="H82" t="s">
        <v>2</v>
      </c>
    </row>
    <row r="83" spans="1:8" ht="14.45" hidden="1" x14ac:dyDescent="0.3">
      <c r="A83" s="11">
        <v>43235</v>
      </c>
      <c r="B83" s="2">
        <v>0.47430555555555554</v>
      </c>
      <c r="C83" s="13">
        <v>0.05</v>
      </c>
      <c r="D83">
        <v>249.02</v>
      </c>
      <c r="E83">
        <v>399.83</v>
      </c>
      <c r="F83">
        <v>796.43</v>
      </c>
      <c r="H83" t="s">
        <v>3</v>
      </c>
    </row>
    <row r="84" spans="1:8" ht="14.45" hidden="1" x14ac:dyDescent="0.3">
      <c r="A84" s="11">
        <v>43235</v>
      </c>
      <c r="B84" s="2">
        <v>0.64097222222222217</v>
      </c>
      <c r="C84" s="13">
        <v>3.01</v>
      </c>
      <c r="D84">
        <v>252.87</v>
      </c>
      <c r="E84">
        <v>404.45</v>
      </c>
      <c r="F84">
        <v>802.12</v>
      </c>
      <c r="H84" t="s">
        <v>3</v>
      </c>
    </row>
    <row r="85" spans="1:8" ht="14.45" hidden="1" x14ac:dyDescent="0.3">
      <c r="A85" s="11">
        <v>43235</v>
      </c>
      <c r="B85" s="2">
        <v>0.77638888888888891</v>
      </c>
      <c r="C85" s="13">
        <v>3.07</v>
      </c>
      <c r="D85">
        <v>252.27</v>
      </c>
      <c r="E85">
        <v>403.56</v>
      </c>
      <c r="F85">
        <v>801.22</v>
      </c>
      <c r="H85" t="s">
        <v>3</v>
      </c>
    </row>
    <row r="86" spans="1:8" ht="14.45" hidden="1" x14ac:dyDescent="0.3">
      <c r="A86" s="11">
        <v>43235</v>
      </c>
      <c r="B86" s="2">
        <v>0.89166666666666661</v>
      </c>
      <c r="C86" s="13">
        <v>1.2</v>
      </c>
      <c r="D86">
        <v>249.58</v>
      </c>
      <c r="E86">
        <v>400.42</v>
      </c>
      <c r="F86">
        <v>797.33</v>
      </c>
      <c r="H86" t="s">
        <v>3</v>
      </c>
    </row>
    <row r="87" spans="1:8" ht="14.45" hidden="1" x14ac:dyDescent="0.3">
      <c r="A87" s="11">
        <v>43236</v>
      </c>
      <c r="B87" s="2">
        <v>1.5972222222222224E-2</v>
      </c>
      <c r="C87" s="13">
        <v>-0.4</v>
      </c>
      <c r="D87">
        <v>247.86</v>
      </c>
      <c r="E87">
        <v>398.44</v>
      </c>
      <c r="F87">
        <v>794.88</v>
      </c>
      <c r="H87" t="s">
        <v>3</v>
      </c>
    </row>
    <row r="88" spans="1:8" ht="14.45" hidden="1" x14ac:dyDescent="0.3">
      <c r="A88" s="11">
        <v>43236</v>
      </c>
      <c r="B88" s="2">
        <v>0.14166666666666666</v>
      </c>
      <c r="C88" s="13">
        <v>-0.94</v>
      </c>
      <c r="D88">
        <v>247.36</v>
      </c>
      <c r="E88">
        <v>397.88</v>
      </c>
      <c r="F88">
        <v>794.25</v>
      </c>
      <c r="H88" t="s">
        <v>3</v>
      </c>
    </row>
    <row r="89" spans="1:8" ht="14.45" hidden="1" x14ac:dyDescent="0.3">
      <c r="A89" s="11">
        <v>43236</v>
      </c>
      <c r="B89" s="2">
        <v>0.22430555555555556</v>
      </c>
      <c r="C89" s="13">
        <v>-1.08</v>
      </c>
      <c r="D89">
        <v>247.26</v>
      </c>
      <c r="E89">
        <v>397.67</v>
      </c>
      <c r="F89">
        <v>794.07</v>
      </c>
      <c r="H89" t="s">
        <v>3</v>
      </c>
    </row>
    <row r="90" spans="1:8" x14ac:dyDescent="0.25">
      <c r="A90" s="11">
        <v>43236</v>
      </c>
      <c r="B90" s="2">
        <v>0.48194444444444445</v>
      </c>
      <c r="C90" s="13">
        <v>-0.01</v>
      </c>
      <c r="D90">
        <v>248.85</v>
      </c>
      <c r="E90">
        <v>399.55</v>
      </c>
      <c r="F90">
        <v>796.19</v>
      </c>
      <c r="G90" t="s">
        <v>1</v>
      </c>
      <c r="H90" t="s">
        <v>2</v>
      </c>
    </row>
    <row r="91" spans="1:8" ht="14.45" hidden="1" x14ac:dyDescent="0.3">
      <c r="A91" s="11">
        <v>43237</v>
      </c>
      <c r="B91" s="2">
        <v>0.47500000000000003</v>
      </c>
      <c r="C91" s="13">
        <v>2.69</v>
      </c>
      <c r="D91">
        <v>252.51</v>
      </c>
      <c r="E91">
        <v>403.78</v>
      </c>
      <c r="F91">
        <v>800.91</v>
      </c>
      <c r="H91" t="s">
        <v>3</v>
      </c>
    </row>
    <row r="92" spans="1:8" ht="14.45" hidden="1" x14ac:dyDescent="0.3">
      <c r="A92" s="11">
        <v>43237</v>
      </c>
      <c r="B92" s="2">
        <v>0.60277777777777775</v>
      </c>
      <c r="C92" s="13">
        <v>0</v>
      </c>
      <c r="D92">
        <v>249.06</v>
      </c>
      <c r="E92">
        <v>399.89</v>
      </c>
      <c r="F92">
        <v>796.23</v>
      </c>
      <c r="G92" t="s">
        <v>1</v>
      </c>
      <c r="H92" t="s">
        <v>3</v>
      </c>
    </row>
    <row r="93" spans="1:8" ht="14.45" hidden="1" x14ac:dyDescent="0.3">
      <c r="A93" s="11">
        <v>43237</v>
      </c>
      <c r="B93" s="2">
        <v>0.64166666666666672</v>
      </c>
      <c r="C93" s="13">
        <v>-0.15</v>
      </c>
      <c r="D93">
        <v>248.77</v>
      </c>
      <c r="E93">
        <v>399.5</v>
      </c>
      <c r="F93">
        <v>795.81</v>
      </c>
      <c r="H93" t="s">
        <v>3</v>
      </c>
    </row>
    <row r="94" spans="1:8" ht="14.45" hidden="1" x14ac:dyDescent="0.3">
      <c r="A94" s="11">
        <v>43237</v>
      </c>
      <c r="B94" s="2">
        <v>0.77708333333333324</v>
      </c>
      <c r="C94" s="13">
        <v>-0.6</v>
      </c>
      <c r="D94">
        <v>248.09</v>
      </c>
      <c r="E94">
        <v>398.76</v>
      </c>
      <c r="F94">
        <v>794.86</v>
      </c>
      <c r="H94" t="s">
        <v>3</v>
      </c>
    </row>
    <row r="95" spans="1:8" ht="14.45" hidden="1" x14ac:dyDescent="0.3">
      <c r="A95" s="11">
        <v>43237</v>
      </c>
      <c r="B95" s="2">
        <v>0.89166666666666661</v>
      </c>
      <c r="C95" s="13">
        <v>-1.1599999999999999</v>
      </c>
      <c r="D95">
        <v>247.16</v>
      </c>
      <c r="E95">
        <v>397.59</v>
      </c>
      <c r="F95">
        <v>793.5</v>
      </c>
      <c r="H95" t="s">
        <v>3</v>
      </c>
    </row>
    <row r="96" spans="1:8" ht="14.45" hidden="1" x14ac:dyDescent="0.3">
      <c r="A96" s="11">
        <v>43238</v>
      </c>
      <c r="B96" s="2">
        <v>1.6666666666666666E-2</v>
      </c>
      <c r="C96" s="13">
        <v>-1.66</v>
      </c>
      <c r="D96">
        <v>246.64</v>
      </c>
      <c r="E96">
        <v>397.02</v>
      </c>
      <c r="F96">
        <v>792.9</v>
      </c>
      <c r="H96" t="s">
        <v>3</v>
      </c>
    </row>
    <row r="97" spans="1:8" ht="14.45" hidden="1" x14ac:dyDescent="0.3">
      <c r="A97" s="11">
        <v>43238</v>
      </c>
      <c r="B97" s="2">
        <v>0.14166666666666666</v>
      </c>
      <c r="C97" s="13">
        <v>-1.65</v>
      </c>
      <c r="D97">
        <v>246.71</v>
      </c>
      <c r="E97">
        <v>397.08</v>
      </c>
      <c r="F97">
        <v>793.16</v>
      </c>
      <c r="H97" t="s">
        <v>3</v>
      </c>
    </row>
    <row r="98" spans="1:8" ht="14.45" hidden="1" x14ac:dyDescent="0.3">
      <c r="A98" s="11">
        <v>43238</v>
      </c>
      <c r="B98" s="2">
        <v>0.22500000000000001</v>
      </c>
      <c r="C98" s="13">
        <v>-1.66</v>
      </c>
      <c r="D98">
        <v>246.73</v>
      </c>
      <c r="E98">
        <v>397.06</v>
      </c>
      <c r="F98">
        <v>793.14</v>
      </c>
      <c r="H98" t="s">
        <v>3</v>
      </c>
    </row>
    <row r="99" spans="1:8" ht="14.45" hidden="1" x14ac:dyDescent="0.3">
      <c r="A99" s="11">
        <v>43238</v>
      </c>
      <c r="B99" s="2">
        <v>0.47500000000000003</v>
      </c>
      <c r="C99" s="13">
        <v>-1.37</v>
      </c>
      <c r="D99">
        <v>247.29</v>
      </c>
      <c r="E99">
        <v>397.76</v>
      </c>
      <c r="F99">
        <v>793.57</v>
      </c>
      <c r="H99" t="s">
        <v>3</v>
      </c>
    </row>
    <row r="100" spans="1:8" ht="14.45" hidden="1" x14ac:dyDescent="0.3">
      <c r="A100" s="11">
        <v>43238</v>
      </c>
      <c r="B100" s="2">
        <v>0.64166666666666672</v>
      </c>
      <c r="C100" s="13">
        <v>-1.1100000000000001</v>
      </c>
      <c r="D100">
        <v>247.45</v>
      </c>
      <c r="E100">
        <v>397.95</v>
      </c>
      <c r="F100">
        <v>793.66</v>
      </c>
      <c r="H100" t="s">
        <v>3</v>
      </c>
    </row>
    <row r="101" spans="1:8" ht="14.45" hidden="1" x14ac:dyDescent="0.3">
      <c r="A101" s="11">
        <v>43238</v>
      </c>
      <c r="B101" s="2">
        <v>0.77708333333333324</v>
      </c>
      <c r="C101" s="13">
        <v>-2.39</v>
      </c>
      <c r="D101">
        <v>245.66</v>
      </c>
      <c r="E101">
        <v>395.88</v>
      </c>
      <c r="F101">
        <v>791.06</v>
      </c>
      <c r="H101" t="s">
        <v>3</v>
      </c>
    </row>
    <row r="102" spans="1:8" ht="14.45" hidden="1" x14ac:dyDescent="0.3">
      <c r="A102" s="11">
        <v>43238</v>
      </c>
      <c r="B102" s="2">
        <v>0.89166666666666661</v>
      </c>
      <c r="C102" s="13">
        <v>-2.37</v>
      </c>
      <c r="D102">
        <v>245.69</v>
      </c>
      <c r="E102">
        <v>395.98</v>
      </c>
      <c r="F102">
        <v>791.32</v>
      </c>
      <c r="H102" t="s">
        <v>3</v>
      </c>
    </row>
    <row r="103" spans="1:8" ht="14.45" hidden="1" x14ac:dyDescent="0.3">
      <c r="A103" s="11">
        <v>43239</v>
      </c>
      <c r="B103" s="2">
        <v>1.6666666666666666E-2</v>
      </c>
      <c r="C103" s="13">
        <v>-1.51</v>
      </c>
      <c r="D103">
        <v>247.02</v>
      </c>
      <c r="E103">
        <v>397.5</v>
      </c>
      <c r="F103">
        <v>793.38</v>
      </c>
      <c r="H103" t="s">
        <v>3</v>
      </c>
    </row>
    <row r="104" spans="1:8" ht="14.45" hidden="1" x14ac:dyDescent="0.3">
      <c r="A104" s="11">
        <v>43241</v>
      </c>
      <c r="B104" s="2">
        <v>0.14166666666666666</v>
      </c>
      <c r="C104" s="13">
        <v>3</v>
      </c>
      <c r="D104">
        <v>252.85</v>
      </c>
      <c r="E104">
        <v>404.37</v>
      </c>
      <c r="F104">
        <v>802.29</v>
      </c>
      <c r="H104" t="s">
        <v>3</v>
      </c>
    </row>
    <row r="105" spans="1:8" ht="14.45" hidden="1" x14ac:dyDescent="0.3">
      <c r="A105" s="11">
        <v>43241</v>
      </c>
      <c r="B105" s="2">
        <v>0.22430555555555556</v>
      </c>
      <c r="C105" s="13">
        <v>2.64</v>
      </c>
      <c r="D105">
        <v>252.38</v>
      </c>
      <c r="E105">
        <v>403.87</v>
      </c>
      <c r="F105">
        <v>801.94</v>
      </c>
      <c r="H105" t="s">
        <v>3</v>
      </c>
    </row>
    <row r="106" spans="1:8" ht="14.45" hidden="1" x14ac:dyDescent="0.3">
      <c r="A106" s="11">
        <v>43241</v>
      </c>
      <c r="B106" s="2">
        <v>0.47430555555555554</v>
      </c>
      <c r="C106" s="13">
        <v>1.88</v>
      </c>
      <c r="D106">
        <v>251.42</v>
      </c>
      <c r="E106">
        <v>402.79</v>
      </c>
      <c r="F106">
        <v>800.45</v>
      </c>
      <c r="H106" t="s">
        <v>3</v>
      </c>
    </row>
    <row r="107" spans="1:8" ht="14.45" hidden="1" x14ac:dyDescent="0.3">
      <c r="A107" s="11">
        <v>43241</v>
      </c>
      <c r="B107" s="2">
        <v>0.64097222222222217</v>
      </c>
      <c r="C107" s="13">
        <v>1.35</v>
      </c>
      <c r="D107">
        <v>250.46</v>
      </c>
      <c r="E107">
        <v>401.76</v>
      </c>
      <c r="F107">
        <v>799.23</v>
      </c>
      <c r="H107" t="s">
        <v>3</v>
      </c>
    </row>
    <row r="108" spans="1:8" ht="14.45" hidden="1" x14ac:dyDescent="0.3">
      <c r="A108" s="11">
        <v>43241</v>
      </c>
      <c r="B108" s="2">
        <v>0.77638888888888891</v>
      </c>
      <c r="C108" s="13">
        <v>0.83</v>
      </c>
      <c r="D108">
        <v>249.22</v>
      </c>
      <c r="E108">
        <v>400.39</v>
      </c>
      <c r="F108">
        <v>797.65</v>
      </c>
      <c r="H108" t="s">
        <v>3</v>
      </c>
    </row>
    <row r="109" spans="1:8" ht="14.45" hidden="1" x14ac:dyDescent="0.3">
      <c r="A109" s="11">
        <v>43241</v>
      </c>
      <c r="B109" s="2">
        <v>0.89097222222222217</v>
      </c>
      <c r="C109" s="13">
        <v>0.57999999999999996</v>
      </c>
      <c r="D109">
        <v>248.23</v>
      </c>
      <c r="E109">
        <v>399.25</v>
      </c>
      <c r="F109">
        <v>796.15</v>
      </c>
      <c r="H109" t="s">
        <v>3</v>
      </c>
    </row>
    <row r="110" spans="1:8" ht="14.45" hidden="1" x14ac:dyDescent="0.3">
      <c r="A110" s="11">
        <v>43242</v>
      </c>
      <c r="B110" s="2">
        <v>1.5972222222222224E-2</v>
      </c>
      <c r="C110" s="13">
        <v>-0.49</v>
      </c>
      <c r="D110">
        <v>247.77</v>
      </c>
      <c r="E110">
        <v>398.72</v>
      </c>
      <c r="F110">
        <v>795.56</v>
      </c>
      <c r="H110" t="s">
        <v>3</v>
      </c>
    </row>
    <row r="111" spans="1:8" ht="14.45" hidden="1" x14ac:dyDescent="0.3">
      <c r="A111" s="11">
        <v>43242</v>
      </c>
      <c r="B111" s="2">
        <v>0.14097222222222222</v>
      </c>
      <c r="C111" s="13">
        <v>-0.56999999999999995</v>
      </c>
      <c r="D111">
        <v>247.8</v>
      </c>
      <c r="E111">
        <v>398.74</v>
      </c>
      <c r="F111">
        <v>795.59</v>
      </c>
      <c r="H111" t="s">
        <v>3</v>
      </c>
    </row>
    <row r="112" spans="1:8" ht="14.45" hidden="1" x14ac:dyDescent="0.3">
      <c r="A112" s="11">
        <v>43242</v>
      </c>
      <c r="B112" s="2">
        <v>0.22430555555555556</v>
      </c>
      <c r="C112" s="13">
        <v>-0.71</v>
      </c>
      <c r="D112">
        <v>247.73</v>
      </c>
      <c r="E112">
        <v>398.63</v>
      </c>
      <c r="F112">
        <v>795.56</v>
      </c>
      <c r="H112" t="s">
        <v>3</v>
      </c>
    </row>
    <row r="113" spans="1:11" x14ac:dyDescent="0.25">
      <c r="A113" s="11">
        <v>43242</v>
      </c>
      <c r="B113" s="2">
        <v>0.41111111111111115</v>
      </c>
      <c r="C113" s="13">
        <v>0.04</v>
      </c>
      <c r="D113">
        <v>248.86</v>
      </c>
      <c r="E113">
        <v>399.82</v>
      </c>
      <c r="F113">
        <v>796.41</v>
      </c>
      <c r="G113" t="s">
        <v>1</v>
      </c>
      <c r="H113" t="s">
        <v>2</v>
      </c>
      <c r="J113" t="s">
        <v>69</v>
      </c>
      <c r="K113" t="s">
        <v>75</v>
      </c>
    </row>
    <row r="114" spans="1:11" x14ac:dyDescent="0.25">
      <c r="A114" s="11">
        <v>43242</v>
      </c>
      <c r="B114" s="2">
        <v>0.47430555555555554</v>
      </c>
      <c r="C114" s="13">
        <v>-0.09</v>
      </c>
      <c r="D114">
        <v>248.63</v>
      </c>
      <c r="E114">
        <v>399.53</v>
      </c>
      <c r="F114">
        <v>795.86</v>
      </c>
      <c r="H114" t="s">
        <v>2</v>
      </c>
      <c r="J114" t="s">
        <v>80</v>
      </c>
    </row>
    <row r="115" spans="1:11" x14ac:dyDescent="0.25">
      <c r="A115" s="11">
        <v>43242</v>
      </c>
      <c r="B115" s="2">
        <v>0.64097222222222217</v>
      </c>
      <c r="C115" s="13">
        <v>0.11</v>
      </c>
      <c r="D115">
        <v>248.82</v>
      </c>
      <c r="E115">
        <v>399.85</v>
      </c>
      <c r="F115">
        <v>796.05</v>
      </c>
      <c r="H115" t="s">
        <v>2</v>
      </c>
    </row>
    <row r="116" spans="1:11" ht="14.45" hidden="1" x14ac:dyDescent="0.3">
      <c r="A116" s="11">
        <v>43242</v>
      </c>
      <c r="B116" s="2">
        <v>0.77638888888888891</v>
      </c>
      <c r="C116" s="13">
        <v>0.83</v>
      </c>
      <c r="D116">
        <v>249.23</v>
      </c>
      <c r="E116">
        <v>400.29</v>
      </c>
      <c r="F116">
        <v>796.87</v>
      </c>
      <c r="H116" t="s">
        <v>3</v>
      </c>
    </row>
    <row r="117" spans="1:11" ht="14.45" hidden="1" x14ac:dyDescent="0.3">
      <c r="A117" s="11">
        <v>43242</v>
      </c>
      <c r="B117" s="2">
        <v>0.89097222222222217</v>
      </c>
      <c r="C117" s="13">
        <v>1.02</v>
      </c>
      <c r="D117">
        <v>247.29</v>
      </c>
      <c r="E117">
        <v>397.88</v>
      </c>
      <c r="F117">
        <v>793.95</v>
      </c>
      <c r="H117" t="s">
        <v>3</v>
      </c>
    </row>
    <row r="118" spans="1:11" ht="14.45" hidden="1" x14ac:dyDescent="0.3">
      <c r="A118" s="11">
        <v>43243</v>
      </c>
      <c r="B118" s="2">
        <v>1.5972222222222224E-2</v>
      </c>
      <c r="C118" s="13">
        <v>-2.59</v>
      </c>
      <c r="D118">
        <v>244.37</v>
      </c>
      <c r="E118">
        <v>394.44</v>
      </c>
      <c r="F118">
        <v>789.68</v>
      </c>
      <c r="H118" t="s">
        <v>3</v>
      </c>
    </row>
    <row r="119" spans="1:11" ht="14.45" hidden="1" x14ac:dyDescent="0.3">
      <c r="A119" s="11">
        <v>43243</v>
      </c>
      <c r="B119" s="2">
        <v>0.14097222222222222</v>
      </c>
      <c r="C119" s="13">
        <v>-3.91</v>
      </c>
      <c r="D119">
        <v>243.15</v>
      </c>
      <c r="E119">
        <v>393.03</v>
      </c>
      <c r="F119">
        <v>787.83</v>
      </c>
      <c r="H119" t="s">
        <v>3</v>
      </c>
    </row>
    <row r="120" spans="1:11" ht="14.45" hidden="1" x14ac:dyDescent="0.3">
      <c r="A120" s="11">
        <v>43243</v>
      </c>
      <c r="B120" s="2">
        <v>0.22430555555555556</v>
      </c>
      <c r="C120" s="13">
        <v>-4.32</v>
      </c>
      <c r="D120">
        <v>242.7</v>
      </c>
      <c r="E120">
        <v>392.45</v>
      </c>
      <c r="F120">
        <v>787.14</v>
      </c>
      <c r="H120" t="s">
        <v>3</v>
      </c>
    </row>
    <row r="121" spans="1:11" x14ac:dyDescent="0.25">
      <c r="A121" s="11">
        <v>43243</v>
      </c>
      <c r="B121" s="2">
        <v>0.41736111111111113</v>
      </c>
      <c r="C121" s="13">
        <v>0.09</v>
      </c>
      <c r="D121">
        <v>248.93</v>
      </c>
      <c r="E121">
        <v>399.85</v>
      </c>
      <c r="F121">
        <v>796.2</v>
      </c>
      <c r="G121" t="s">
        <v>1</v>
      </c>
      <c r="H121" t="s">
        <v>2</v>
      </c>
    </row>
    <row r="122" spans="1:11" ht="14.45" hidden="1" x14ac:dyDescent="0.3">
      <c r="A122" s="11">
        <v>43243</v>
      </c>
      <c r="B122" s="2">
        <v>0.47430555555555554</v>
      </c>
      <c r="C122" s="13">
        <v>0.17</v>
      </c>
      <c r="D122">
        <v>248.97</v>
      </c>
      <c r="E122">
        <v>399.93</v>
      </c>
      <c r="F122">
        <v>796.42</v>
      </c>
      <c r="H122" t="s">
        <v>3</v>
      </c>
    </row>
    <row r="123" spans="1:11" ht="14.45" hidden="1" x14ac:dyDescent="0.3">
      <c r="A123" s="11">
        <v>43243</v>
      </c>
      <c r="B123" s="2">
        <v>0.64097222222222217</v>
      </c>
      <c r="C123" s="13">
        <v>1.1399999999999999</v>
      </c>
      <c r="D123">
        <v>250.28</v>
      </c>
      <c r="E123">
        <v>401.4</v>
      </c>
      <c r="F123">
        <v>798.15</v>
      </c>
      <c r="H123" t="s">
        <v>3</v>
      </c>
    </row>
    <row r="124" spans="1:11" ht="14.45" hidden="1" x14ac:dyDescent="0.3">
      <c r="A124" s="11">
        <v>43243</v>
      </c>
      <c r="B124" s="2">
        <v>0.77638888888888891</v>
      </c>
      <c r="C124" s="13">
        <v>2.41</v>
      </c>
      <c r="D124">
        <v>251.44</v>
      </c>
      <c r="E124">
        <v>402.91</v>
      </c>
      <c r="F124">
        <v>800.21</v>
      </c>
      <c r="H124" t="s">
        <v>3</v>
      </c>
    </row>
    <row r="125" spans="1:11" ht="14.45" hidden="1" x14ac:dyDescent="0.3">
      <c r="A125" s="11">
        <v>43243</v>
      </c>
      <c r="B125" s="2">
        <v>0.89097222222222217</v>
      </c>
      <c r="C125" s="13">
        <v>2.97</v>
      </c>
      <c r="D125">
        <v>251.87</v>
      </c>
      <c r="E125">
        <v>403.37</v>
      </c>
      <c r="F125">
        <v>800.86</v>
      </c>
      <c r="H125" t="s">
        <v>3</v>
      </c>
    </row>
    <row r="126" spans="1:11" ht="14.45" hidden="1" x14ac:dyDescent="0.3">
      <c r="A126" s="11">
        <v>43244</v>
      </c>
      <c r="B126" s="2">
        <v>1.6666666666666666E-2</v>
      </c>
      <c r="C126" s="13">
        <v>3</v>
      </c>
      <c r="D126">
        <v>252.2</v>
      </c>
      <c r="E126">
        <v>403.72</v>
      </c>
      <c r="F126">
        <v>801.41</v>
      </c>
      <c r="H126" t="s">
        <v>3</v>
      </c>
    </row>
    <row r="127" spans="1:11" ht="14.45" hidden="1" x14ac:dyDescent="0.3">
      <c r="A127" s="11">
        <v>43244</v>
      </c>
      <c r="B127" s="2">
        <v>0.14166666666666666</v>
      </c>
      <c r="C127" s="13">
        <v>3.1</v>
      </c>
      <c r="D127">
        <v>252.46</v>
      </c>
      <c r="E127">
        <v>404.05</v>
      </c>
      <c r="F127">
        <v>801.83</v>
      </c>
      <c r="H127" t="s">
        <v>3</v>
      </c>
    </row>
    <row r="128" spans="1:11" ht="14.45" hidden="1" x14ac:dyDescent="0.3">
      <c r="A128" s="11">
        <v>43244</v>
      </c>
      <c r="B128" s="2">
        <v>0.22500000000000001</v>
      </c>
      <c r="C128" s="13">
        <v>3.01</v>
      </c>
      <c r="D128">
        <v>252.43</v>
      </c>
      <c r="E128">
        <v>403.95</v>
      </c>
      <c r="F128">
        <v>801.74</v>
      </c>
      <c r="H128" t="s">
        <v>3</v>
      </c>
    </row>
    <row r="129" spans="1:12" x14ac:dyDescent="0.25">
      <c r="A129" s="11">
        <v>43244</v>
      </c>
      <c r="B129" s="2">
        <v>0.38194444444444442</v>
      </c>
      <c r="C129" s="13">
        <v>0.02</v>
      </c>
      <c r="D129">
        <v>248.77</v>
      </c>
      <c r="E129">
        <v>399.85</v>
      </c>
      <c r="F129">
        <v>796.23</v>
      </c>
      <c r="G129" t="s">
        <v>1</v>
      </c>
      <c r="H129" t="s">
        <v>2</v>
      </c>
      <c r="J129" t="s">
        <v>69</v>
      </c>
      <c r="L129" t="s">
        <v>76</v>
      </c>
    </row>
    <row r="130" spans="1:12" x14ac:dyDescent="0.25">
      <c r="A130" s="11">
        <v>43244</v>
      </c>
      <c r="B130" s="2">
        <v>0.47430555555555554</v>
      </c>
      <c r="C130" s="13">
        <v>0.39</v>
      </c>
      <c r="D130">
        <v>249.38</v>
      </c>
      <c r="E130">
        <v>400.5</v>
      </c>
      <c r="F130">
        <v>796.82</v>
      </c>
      <c r="H130" t="s">
        <v>2</v>
      </c>
      <c r="L130" t="s">
        <v>80</v>
      </c>
    </row>
    <row r="131" spans="1:12" x14ac:dyDescent="0.25">
      <c r="A131" s="11">
        <v>43244</v>
      </c>
      <c r="B131" s="2">
        <v>0.64097222222222217</v>
      </c>
      <c r="C131" s="13">
        <v>0.41</v>
      </c>
      <c r="D131">
        <v>249.47</v>
      </c>
      <c r="E131">
        <v>400.54</v>
      </c>
      <c r="F131">
        <v>797</v>
      </c>
      <c r="H131" t="s">
        <v>2</v>
      </c>
    </row>
    <row r="132" spans="1:12" ht="14.45" hidden="1" x14ac:dyDescent="0.3">
      <c r="A132" s="11">
        <v>43244</v>
      </c>
      <c r="B132" s="2">
        <v>0.77638888888888891</v>
      </c>
      <c r="C132" s="13">
        <v>1.17</v>
      </c>
      <c r="D132">
        <v>250.06</v>
      </c>
      <c r="E132">
        <v>401.32</v>
      </c>
      <c r="F132">
        <v>798.05</v>
      </c>
      <c r="H132" t="s">
        <v>3</v>
      </c>
    </row>
    <row r="133" spans="1:12" ht="14.45" hidden="1" x14ac:dyDescent="0.3">
      <c r="A133" s="11">
        <v>43244</v>
      </c>
      <c r="B133" s="2">
        <v>0.89097222222222217</v>
      </c>
      <c r="C133" s="13">
        <v>0.2</v>
      </c>
      <c r="D133">
        <v>248.2</v>
      </c>
      <c r="E133">
        <v>399.01</v>
      </c>
      <c r="F133">
        <v>795.36</v>
      </c>
      <c r="H133" t="s">
        <v>3</v>
      </c>
    </row>
    <row r="134" spans="1:12" ht="14.45" hidden="1" x14ac:dyDescent="0.3">
      <c r="A134" s="11">
        <v>43245</v>
      </c>
      <c r="B134" s="2">
        <v>1.5972222222222224E-2</v>
      </c>
      <c r="C134" s="13">
        <v>-1.72</v>
      </c>
      <c r="D134">
        <v>245.66</v>
      </c>
      <c r="E134">
        <v>396.03</v>
      </c>
      <c r="F134">
        <v>791.69</v>
      </c>
      <c r="H134" t="s">
        <v>3</v>
      </c>
    </row>
    <row r="135" spans="1:12" ht="14.45" hidden="1" x14ac:dyDescent="0.3">
      <c r="A135" s="11">
        <v>43245</v>
      </c>
      <c r="B135" s="2">
        <v>0.14097222222222222</v>
      </c>
      <c r="C135" s="13">
        <v>-3.63</v>
      </c>
      <c r="D135">
        <v>243.29</v>
      </c>
      <c r="E135">
        <v>393.26</v>
      </c>
      <c r="F135">
        <v>788.14</v>
      </c>
      <c r="H135" t="s">
        <v>3</v>
      </c>
    </row>
    <row r="136" spans="1:12" ht="14.45" hidden="1" x14ac:dyDescent="0.3">
      <c r="A136" s="11">
        <v>43245</v>
      </c>
      <c r="B136" s="2">
        <v>0.22430555555555556</v>
      </c>
      <c r="C136" s="13">
        <v>-4.92</v>
      </c>
      <c r="D136">
        <v>241.72</v>
      </c>
      <c r="E136">
        <v>391.42</v>
      </c>
      <c r="F136">
        <v>785.82</v>
      </c>
      <c r="H136" t="s">
        <v>3</v>
      </c>
    </row>
    <row r="137" spans="1:12" x14ac:dyDescent="0.25">
      <c r="A137" s="11">
        <v>43245</v>
      </c>
      <c r="B137" s="2">
        <v>0.41319444444444442</v>
      </c>
      <c r="C137" s="13">
        <v>7.0000000000000007E-2</v>
      </c>
      <c r="D137">
        <v>248.7</v>
      </c>
      <c r="E137">
        <v>399.63</v>
      </c>
      <c r="F137">
        <v>796.12</v>
      </c>
      <c r="G137" t="s">
        <v>1</v>
      </c>
      <c r="H137" t="s">
        <v>2</v>
      </c>
      <c r="J137" t="s">
        <v>69</v>
      </c>
      <c r="L137" t="s">
        <v>77</v>
      </c>
    </row>
    <row r="138" spans="1:12" x14ac:dyDescent="0.25">
      <c r="A138" s="11">
        <v>43245</v>
      </c>
      <c r="B138" s="2">
        <v>0.47430555555555554</v>
      </c>
      <c r="C138" s="13">
        <v>0.09</v>
      </c>
      <c r="D138">
        <v>248.95</v>
      </c>
      <c r="E138">
        <v>399.95</v>
      </c>
      <c r="F138">
        <v>796.49</v>
      </c>
      <c r="H138" t="s">
        <v>2</v>
      </c>
      <c r="L138" t="s">
        <v>80</v>
      </c>
    </row>
    <row r="139" spans="1:12" x14ac:dyDescent="0.25">
      <c r="A139" s="11">
        <v>43245</v>
      </c>
      <c r="B139" s="2">
        <v>0.64097222222222217</v>
      </c>
      <c r="C139" s="13">
        <v>0.33</v>
      </c>
      <c r="D139">
        <v>249.24</v>
      </c>
      <c r="E139">
        <v>400.27</v>
      </c>
      <c r="F139">
        <v>796.77</v>
      </c>
      <c r="H139" t="s">
        <v>2</v>
      </c>
    </row>
    <row r="140" spans="1:12" ht="14.45" hidden="1" x14ac:dyDescent="0.3">
      <c r="A140" s="11">
        <v>43245</v>
      </c>
      <c r="B140" s="2">
        <v>0.77638888888888891</v>
      </c>
      <c r="C140" s="13">
        <v>1.9</v>
      </c>
      <c r="D140">
        <v>251.07</v>
      </c>
      <c r="E140">
        <v>402.48</v>
      </c>
      <c r="F140">
        <v>799.6</v>
      </c>
      <c r="H140" t="s">
        <v>3</v>
      </c>
    </row>
    <row r="141" spans="1:12" ht="14.45" hidden="1" x14ac:dyDescent="0.3">
      <c r="A141" s="11">
        <v>43245</v>
      </c>
      <c r="B141" s="2">
        <v>0.89097222222222217</v>
      </c>
      <c r="C141" s="13">
        <v>1.75</v>
      </c>
      <c r="D141">
        <v>250.29</v>
      </c>
      <c r="E141">
        <v>401.44</v>
      </c>
      <c r="F141">
        <v>798.58</v>
      </c>
      <c r="H141" t="s">
        <v>3</v>
      </c>
    </row>
    <row r="142" spans="1:12" ht="14.45" hidden="1" x14ac:dyDescent="0.3">
      <c r="A142" s="11">
        <v>43246</v>
      </c>
      <c r="B142" s="2">
        <v>1.6666666666666666E-2</v>
      </c>
      <c r="C142" s="13">
        <v>1.86</v>
      </c>
      <c r="D142">
        <v>250.48</v>
      </c>
      <c r="E142">
        <v>401.72</v>
      </c>
      <c r="F142">
        <v>799.11</v>
      </c>
      <c r="H142" t="s">
        <v>3</v>
      </c>
    </row>
    <row r="143" spans="1:12" ht="14.45" hidden="1" x14ac:dyDescent="0.3">
      <c r="A143" s="11">
        <v>43247</v>
      </c>
      <c r="B143" s="2">
        <v>0.14166666666666666</v>
      </c>
      <c r="C143" s="13">
        <v>12.45</v>
      </c>
      <c r="D143">
        <v>243.31</v>
      </c>
      <c r="E143">
        <v>393.44</v>
      </c>
      <c r="F143">
        <v>788.6</v>
      </c>
      <c r="H143" t="s">
        <v>3</v>
      </c>
    </row>
    <row r="144" spans="1:12" ht="14.45" hidden="1" x14ac:dyDescent="0.3">
      <c r="A144" s="11">
        <v>43247</v>
      </c>
      <c r="B144" s="2">
        <v>0.26666666666666666</v>
      </c>
      <c r="C144" s="13">
        <v>-3.03</v>
      </c>
      <c r="D144">
        <v>241.98</v>
      </c>
      <c r="E144">
        <v>391.95</v>
      </c>
      <c r="F144">
        <v>786.81</v>
      </c>
      <c r="H144" t="s">
        <v>3</v>
      </c>
    </row>
    <row r="145" spans="1:12" ht="14.45" hidden="1" x14ac:dyDescent="0.3">
      <c r="A145" s="11">
        <v>43247</v>
      </c>
      <c r="B145" s="2">
        <v>0.47500000000000003</v>
      </c>
      <c r="C145" s="13">
        <v>17.89</v>
      </c>
      <c r="D145">
        <v>239.61</v>
      </c>
      <c r="E145">
        <v>389.26</v>
      </c>
      <c r="F145">
        <v>783.14</v>
      </c>
      <c r="H145" t="s">
        <v>3</v>
      </c>
    </row>
    <row r="146" spans="1:12" ht="14.45" hidden="1" x14ac:dyDescent="0.3">
      <c r="A146" s="11">
        <v>43247</v>
      </c>
      <c r="B146" s="2">
        <v>0.77708333333333324</v>
      </c>
      <c r="C146" s="13">
        <v>0.32</v>
      </c>
      <c r="D146">
        <v>238.68</v>
      </c>
      <c r="E146">
        <v>388.21</v>
      </c>
      <c r="F146">
        <v>782.1</v>
      </c>
      <c r="H146" t="s">
        <v>3</v>
      </c>
    </row>
    <row r="147" spans="1:12" ht="14.45" hidden="1" x14ac:dyDescent="0.3">
      <c r="A147" s="11">
        <v>43247</v>
      </c>
      <c r="B147" s="2">
        <v>0.89166666666666661</v>
      </c>
      <c r="C147" s="13">
        <v>2.75</v>
      </c>
      <c r="D147">
        <v>239.51</v>
      </c>
      <c r="E147">
        <v>389.14</v>
      </c>
      <c r="F147">
        <v>783.36</v>
      </c>
      <c r="H147" t="s">
        <v>3</v>
      </c>
    </row>
    <row r="148" spans="1:12" ht="14.45" hidden="1" x14ac:dyDescent="0.3">
      <c r="A148" s="11">
        <v>43248</v>
      </c>
      <c r="B148" s="2">
        <v>0.14166666666666666</v>
      </c>
      <c r="C148" s="13">
        <v>-4.32</v>
      </c>
      <c r="D148" s="13">
        <v>241.9</v>
      </c>
      <c r="E148">
        <v>391.86</v>
      </c>
      <c r="F148">
        <v>786.66</v>
      </c>
      <c r="H148" t="s">
        <v>3</v>
      </c>
    </row>
    <row r="149" spans="1:12" ht="14.45" hidden="1" x14ac:dyDescent="0.3">
      <c r="A149" s="11">
        <v>43248</v>
      </c>
      <c r="B149" s="2">
        <v>0.18263888888888891</v>
      </c>
      <c r="C149" s="13">
        <v>-4.66</v>
      </c>
      <c r="D149" s="13">
        <v>241.68</v>
      </c>
      <c r="E149" s="13">
        <v>391.59</v>
      </c>
      <c r="F149" s="13">
        <v>786.4</v>
      </c>
      <c r="H149" t="s">
        <v>3</v>
      </c>
    </row>
    <row r="150" spans="1:12" x14ac:dyDescent="0.25">
      <c r="A150" s="11">
        <v>43248</v>
      </c>
      <c r="B150" s="2">
        <v>0.42222222222222222</v>
      </c>
      <c r="C150">
        <v>0.24</v>
      </c>
      <c r="D150">
        <v>248.67</v>
      </c>
      <c r="E150">
        <v>399.84</v>
      </c>
      <c r="F150">
        <v>796.61</v>
      </c>
      <c r="G150" t="s">
        <v>1</v>
      </c>
      <c r="H150" t="s">
        <v>2</v>
      </c>
      <c r="J150" t="s">
        <v>64</v>
      </c>
      <c r="L150" t="s">
        <v>78</v>
      </c>
    </row>
    <row r="151" spans="1:12" x14ac:dyDescent="0.25">
      <c r="A151" s="11">
        <v>43248</v>
      </c>
      <c r="B151" s="2">
        <v>0.47500000000000003</v>
      </c>
      <c r="C151">
        <v>0.62</v>
      </c>
      <c r="D151">
        <v>249.15</v>
      </c>
      <c r="E151">
        <v>400.5</v>
      </c>
      <c r="F151">
        <v>797</v>
      </c>
      <c r="H151" t="s">
        <v>2</v>
      </c>
    </row>
    <row r="152" spans="1:12" x14ac:dyDescent="0.25">
      <c r="A152" s="11">
        <v>43248</v>
      </c>
      <c r="B152" s="2">
        <v>0.64097222222222217</v>
      </c>
      <c r="C152">
        <v>0.76</v>
      </c>
      <c r="D152">
        <v>249.41</v>
      </c>
      <c r="E152">
        <v>400.61</v>
      </c>
      <c r="F152">
        <v>797.03</v>
      </c>
      <c r="H152" t="s">
        <v>2</v>
      </c>
    </row>
    <row r="153" spans="1:12" ht="14.45" hidden="1" x14ac:dyDescent="0.3">
      <c r="A153" s="11">
        <v>43248</v>
      </c>
      <c r="B153" s="2">
        <v>0.77708333333333324</v>
      </c>
      <c r="C153">
        <v>3.38</v>
      </c>
      <c r="D153">
        <v>250.32</v>
      </c>
      <c r="E153">
        <v>401.77</v>
      </c>
      <c r="F153">
        <v>798.47</v>
      </c>
      <c r="H153" t="s">
        <v>3</v>
      </c>
    </row>
    <row r="154" spans="1:12" ht="14.45" hidden="1" x14ac:dyDescent="0.3">
      <c r="A154" s="11">
        <v>43248</v>
      </c>
      <c r="B154" s="2">
        <v>0.89166666666666661</v>
      </c>
      <c r="C154">
        <v>1.59</v>
      </c>
      <c r="D154">
        <v>248.22</v>
      </c>
      <c r="E154">
        <v>399.3</v>
      </c>
      <c r="F154">
        <v>795.66</v>
      </c>
      <c r="H154" t="s">
        <v>3</v>
      </c>
    </row>
    <row r="155" spans="1:12" ht="14.45" hidden="1" x14ac:dyDescent="0.3">
      <c r="A155" s="11">
        <v>43249</v>
      </c>
      <c r="B155" s="2">
        <v>1.5972222222222224E-2</v>
      </c>
      <c r="C155">
        <v>1.59</v>
      </c>
      <c r="D155">
        <v>248.23</v>
      </c>
      <c r="E155">
        <v>399.32</v>
      </c>
      <c r="F155">
        <v>796.16</v>
      </c>
      <c r="H155" t="s">
        <v>3</v>
      </c>
    </row>
    <row r="156" spans="1:12" ht="14.45" hidden="1" x14ac:dyDescent="0.3">
      <c r="A156" s="11">
        <v>43249</v>
      </c>
      <c r="B156" s="2">
        <v>0.14166666666666666</v>
      </c>
      <c r="C156">
        <v>12.92</v>
      </c>
      <c r="D156">
        <v>250.07</v>
      </c>
      <c r="E156">
        <v>401.55</v>
      </c>
      <c r="F156">
        <v>799.22</v>
      </c>
      <c r="H156" t="s">
        <v>3</v>
      </c>
    </row>
    <row r="157" spans="1:12" ht="14.45" hidden="1" x14ac:dyDescent="0.3">
      <c r="A157" s="11">
        <v>43249</v>
      </c>
      <c r="B157" s="2">
        <v>0.22500000000000001</v>
      </c>
      <c r="C157">
        <v>2.87</v>
      </c>
      <c r="D157">
        <v>251.32</v>
      </c>
      <c r="E157">
        <v>402.99</v>
      </c>
      <c r="F157">
        <v>801.12</v>
      </c>
      <c r="H157" t="s">
        <v>3</v>
      </c>
    </row>
    <row r="159" spans="1:12" x14ac:dyDescent="0.25">
      <c r="A159" s="1">
        <v>43249</v>
      </c>
      <c r="B159" t="s">
        <v>39</v>
      </c>
    </row>
  </sheetData>
  <autoFilter ref="A1:I157">
    <filterColumn colId="7">
      <filters>
        <filter val="ship sailing"/>
      </filters>
    </filterColumn>
  </autoFilter>
  <conditionalFormatting sqref="C1:C1048576">
    <cfRule type="cellIs" dxfId="173" priority="14" operator="between">
      <formula>5</formula>
      <formula>7.5</formula>
    </cfRule>
    <cfRule type="cellIs" dxfId="172" priority="15" operator="between">
      <formula>2.5</formula>
      <formula>5</formula>
    </cfRule>
    <cfRule type="cellIs" dxfId="171" priority="16" operator="between">
      <formula>-7.5</formula>
      <formula>-5</formula>
    </cfRule>
    <cfRule type="cellIs" dxfId="170" priority="17" operator="between">
      <formula>-5</formula>
      <formula>-2.5</formula>
    </cfRule>
    <cfRule type="cellIs" dxfId="169" priority="21" operator="between">
      <formula>-2.5</formula>
      <formula>2.5</formula>
    </cfRule>
  </conditionalFormatting>
  <conditionalFormatting sqref="D1:D1048576">
    <cfRule type="cellIs" dxfId="168" priority="10" operator="between">
      <formula>251.9</formula>
      <formula>254.4</formula>
    </cfRule>
    <cfRule type="cellIs" dxfId="167" priority="11" operator="between">
      <formula>249.4</formula>
      <formula>251.9</formula>
    </cfRule>
    <cfRule type="cellIs" dxfId="166" priority="12" operator="between">
      <formula>239.4</formula>
      <formula>241.9</formula>
    </cfRule>
    <cfRule type="cellIs" dxfId="165" priority="13" operator="between">
      <formula>241.9</formula>
      <formula>244.4</formula>
    </cfRule>
    <cfRule type="cellIs" dxfId="164" priority="20" operator="between">
      <formula>244.4</formula>
      <formula>249.4</formula>
    </cfRule>
  </conditionalFormatting>
  <conditionalFormatting sqref="E1:E1048576">
    <cfRule type="cellIs" dxfId="163" priority="5" operator="between">
      <formula>405.29</formula>
      <formula>407.79</formula>
    </cfRule>
    <cfRule type="cellIs" dxfId="162" priority="7" operator="between">
      <formula>402.79</formula>
      <formula>405.29</formula>
    </cfRule>
    <cfRule type="cellIs" dxfId="161" priority="8" operator="between">
      <formula>392.79</formula>
      <formula>395.29</formula>
    </cfRule>
    <cfRule type="cellIs" dxfId="160" priority="9" operator="between">
      <formula>395.29</formula>
      <formula>397.72</formula>
    </cfRule>
    <cfRule type="cellIs" dxfId="159" priority="19" operator="between">
      <formula>397.79</formula>
      <formula>402.79</formula>
    </cfRule>
  </conditionalFormatting>
  <conditionalFormatting sqref="F1:F1048576">
    <cfRule type="cellIs" dxfId="158" priority="1" operator="between">
      <formula>801.34</formula>
      <formula>803.84</formula>
    </cfRule>
    <cfRule type="cellIs" dxfId="157" priority="2" operator="between">
      <formula>798.84</formula>
      <formula>801.34</formula>
    </cfRule>
    <cfRule type="cellIs" dxfId="156" priority="3" operator="between">
      <formula>788.84</formula>
      <formula>791.34</formula>
    </cfRule>
    <cfRule type="cellIs" dxfId="155" priority="4" operator="between">
      <formula>791.34</formula>
      <formula>793.84</formula>
    </cfRule>
    <cfRule type="cellIs" dxfId="154" priority="6" operator="between">
      <formula>405.29</formula>
      <formula>407.79</formula>
    </cfRule>
    <cfRule type="cellIs" dxfId="153" priority="18" operator="between">
      <formula>793.84</formula>
      <formula>798.84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B39"/>
  <sheetViews>
    <sheetView workbookViewId="0">
      <selection activeCell="H44" sqref="H44"/>
    </sheetView>
  </sheetViews>
  <sheetFormatPr defaultRowHeight="15" x14ac:dyDescent="0.25"/>
  <cols>
    <col min="1" max="1" width="10.42578125" bestFit="1" customWidth="1"/>
    <col min="2" max="2" width="13.28515625" bestFit="1" customWidth="1"/>
    <col min="3" max="3" width="15.85546875" bestFit="1" customWidth="1"/>
    <col min="8" max="8" width="14.28515625" bestFit="1" customWidth="1"/>
    <col min="9" max="9" width="11.28515625" bestFit="1" customWidth="1"/>
    <col min="10" max="10" width="20.28515625" bestFit="1" customWidth="1"/>
    <col min="11" max="11" width="22.28515625" bestFit="1" customWidth="1"/>
    <col min="12" max="14" width="11.28515625" customWidth="1"/>
    <col min="15" max="15" width="49.5703125" customWidth="1"/>
  </cols>
  <sheetData>
    <row r="1" spans="1:28" ht="14.45" x14ac:dyDescent="0.3">
      <c r="A1" s="3" t="s">
        <v>0</v>
      </c>
      <c r="B1" s="3" t="s">
        <v>23</v>
      </c>
      <c r="C1" s="3"/>
      <c r="D1" s="3">
        <v>0</v>
      </c>
      <c r="E1" s="3">
        <v>246.9</v>
      </c>
      <c r="F1" s="3">
        <v>400.29</v>
      </c>
      <c r="G1" s="3">
        <v>796.34</v>
      </c>
      <c r="I1" s="3" t="s">
        <v>19</v>
      </c>
      <c r="J1" s="3" t="s">
        <v>166</v>
      </c>
      <c r="K1" s="3" t="s">
        <v>167</v>
      </c>
      <c r="L1" s="3" t="s">
        <v>168</v>
      </c>
      <c r="M1" s="3" t="s">
        <v>169</v>
      </c>
      <c r="N1" s="3"/>
      <c r="O1" s="3" t="s">
        <v>20</v>
      </c>
    </row>
    <row r="2" spans="1:28" ht="14.45" x14ac:dyDescent="0.3">
      <c r="A2" s="1">
        <v>43276</v>
      </c>
      <c r="B2" s="2">
        <v>0.50277777777777777</v>
      </c>
      <c r="C2" s="10">
        <f>A2+B2</f>
        <v>43276.50277777778</v>
      </c>
      <c r="D2">
        <v>-0.04</v>
      </c>
      <c r="E2">
        <v>250.18</v>
      </c>
      <c r="F2">
        <v>401.39</v>
      </c>
      <c r="G2" s="4">
        <v>253.46</v>
      </c>
      <c r="H2" t="s">
        <v>1</v>
      </c>
      <c r="I2" t="s">
        <v>2</v>
      </c>
      <c r="J2">
        <f>0-$D$2</f>
        <v>0.04</v>
      </c>
      <c r="K2">
        <f>E1-$E$2</f>
        <v>-3.2800000000000011</v>
      </c>
      <c r="L2">
        <f>F2-$F$1</f>
        <v>1.0999999999999659</v>
      </c>
      <c r="M2">
        <f>G2-$G$1</f>
        <v>-542.88</v>
      </c>
      <c r="Q2" s="6" t="s">
        <v>87</v>
      </c>
      <c r="X2" t="s">
        <v>50</v>
      </c>
    </row>
    <row r="3" spans="1:28" x14ac:dyDescent="0.25">
      <c r="A3" s="1">
        <v>43276</v>
      </c>
      <c r="B3" s="2">
        <v>0.63958333333333328</v>
      </c>
      <c r="C3" s="10">
        <f t="shared" ref="C3:C39" si="0">A3+B3</f>
        <v>43276.63958333333</v>
      </c>
      <c r="D3">
        <v>5.19</v>
      </c>
      <c r="E3">
        <v>261.20999999999998</v>
      </c>
      <c r="F3">
        <v>410.13</v>
      </c>
      <c r="G3" s="4">
        <v>260.79000000000002</v>
      </c>
      <c r="I3" t="s">
        <v>2</v>
      </c>
      <c r="J3">
        <f t="shared" ref="J3:J39" si="1">0-$D$2</f>
        <v>0.04</v>
      </c>
      <c r="K3">
        <f t="shared" ref="K3:K12" si="2">E2-$E$2</f>
        <v>0</v>
      </c>
      <c r="L3">
        <f t="shared" ref="L3:L12" si="3">F3-$F$1</f>
        <v>9.839999999999975</v>
      </c>
      <c r="M3">
        <f t="shared" ref="M3:M12" si="4">G3-$G$1</f>
        <v>-535.54999999999995</v>
      </c>
      <c r="O3" t="s">
        <v>44</v>
      </c>
    </row>
    <row r="4" spans="1:28" ht="14.45" x14ac:dyDescent="0.3">
      <c r="A4" s="1">
        <v>43276</v>
      </c>
      <c r="B4" s="2">
        <v>0.77500000000000002</v>
      </c>
      <c r="C4" s="10">
        <f t="shared" si="0"/>
        <v>43276.775000000001</v>
      </c>
      <c r="D4">
        <v>6.64</v>
      </c>
      <c r="E4">
        <v>259.11</v>
      </c>
      <c r="F4">
        <v>413.19</v>
      </c>
      <c r="G4" s="4">
        <v>810.03</v>
      </c>
      <c r="I4" t="s">
        <v>2</v>
      </c>
      <c r="J4">
        <f t="shared" si="1"/>
        <v>0.04</v>
      </c>
      <c r="K4">
        <f t="shared" si="2"/>
        <v>11.029999999999973</v>
      </c>
      <c r="L4">
        <f t="shared" si="3"/>
        <v>12.899999999999977</v>
      </c>
      <c r="M4">
        <f t="shared" si="4"/>
        <v>13.689999999999941</v>
      </c>
      <c r="O4" t="s">
        <v>46</v>
      </c>
    </row>
    <row r="5" spans="1:28" ht="14.45" x14ac:dyDescent="0.3">
      <c r="A5" s="11">
        <v>43276</v>
      </c>
      <c r="B5" s="2">
        <v>0.88958333333333339</v>
      </c>
      <c r="C5" s="10">
        <f t="shared" si="0"/>
        <v>43276.88958333333</v>
      </c>
      <c r="D5">
        <v>7.93</v>
      </c>
      <c r="E5">
        <v>261.14999999999998</v>
      </c>
      <c r="F5">
        <v>414.41</v>
      </c>
      <c r="G5" s="4">
        <v>813.32</v>
      </c>
      <c r="I5" t="s">
        <v>2</v>
      </c>
      <c r="J5">
        <f t="shared" si="1"/>
        <v>0.04</v>
      </c>
      <c r="K5">
        <f t="shared" si="2"/>
        <v>8.9300000000000068</v>
      </c>
      <c r="L5">
        <f t="shared" si="3"/>
        <v>14.120000000000005</v>
      </c>
      <c r="M5">
        <f t="shared" si="4"/>
        <v>16.980000000000018</v>
      </c>
      <c r="AB5">
        <v>0.49</v>
      </c>
    </row>
    <row r="6" spans="1:28" ht="14.45" x14ac:dyDescent="0.3">
      <c r="A6" s="11">
        <v>43277</v>
      </c>
      <c r="B6" s="2">
        <v>1.4583333333333332E-2</v>
      </c>
      <c r="C6" s="10">
        <f t="shared" si="0"/>
        <v>43277.01458333333</v>
      </c>
      <c r="D6">
        <v>9.57</v>
      </c>
      <c r="E6">
        <v>263.67</v>
      </c>
      <c r="F6">
        <v>417.36</v>
      </c>
      <c r="G6" s="4">
        <v>817.55</v>
      </c>
      <c r="I6" t="s">
        <v>2</v>
      </c>
      <c r="J6">
        <f t="shared" si="1"/>
        <v>0.04</v>
      </c>
      <c r="K6">
        <f t="shared" si="2"/>
        <v>10.96999999999997</v>
      </c>
      <c r="L6">
        <f t="shared" si="3"/>
        <v>17.069999999999993</v>
      </c>
      <c r="M6">
        <f t="shared" si="4"/>
        <v>21.209999999999923</v>
      </c>
    </row>
    <row r="7" spans="1:28" ht="14.45" x14ac:dyDescent="0.3">
      <c r="A7" s="11">
        <v>43277</v>
      </c>
      <c r="B7" s="2">
        <v>0.13958333333333334</v>
      </c>
      <c r="C7" s="10">
        <f t="shared" si="0"/>
        <v>43277.13958333333</v>
      </c>
      <c r="D7">
        <v>11.54</v>
      </c>
      <c r="E7">
        <v>272.52999999999997</v>
      </c>
      <c r="F7">
        <v>422.13</v>
      </c>
      <c r="G7" s="4">
        <v>827.28</v>
      </c>
      <c r="I7" t="s">
        <v>2</v>
      </c>
      <c r="J7">
        <f t="shared" si="1"/>
        <v>0.04</v>
      </c>
      <c r="K7">
        <f t="shared" si="2"/>
        <v>13.490000000000009</v>
      </c>
      <c r="L7">
        <f t="shared" si="3"/>
        <v>21.839999999999975</v>
      </c>
      <c r="M7">
        <f t="shared" si="4"/>
        <v>30.939999999999941</v>
      </c>
      <c r="O7" t="s">
        <v>51</v>
      </c>
    </row>
    <row r="8" spans="1:28" x14ac:dyDescent="0.25">
      <c r="A8" s="11">
        <v>43277</v>
      </c>
      <c r="B8" s="2">
        <v>0.22291666666666665</v>
      </c>
      <c r="C8" s="10">
        <f t="shared" si="0"/>
        <v>43277.222916666666</v>
      </c>
      <c r="D8">
        <v>758.94</v>
      </c>
      <c r="E8">
        <v>754.56</v>
      </c>
      <c r="F8">
        <v>269.38</v>
      </c>
      <c r="G8" s="4">
        <v>824.59</v>
      </c>
      <c r="I8" t="s">
        <v>2</v>
      </c>
      <c r="J8">
        <f t="shared" si="1"/>
        <v>0.04</v>
      </c>
      <c r="K8">
        <f t="shared" si="2"/>
        <v>22.349999999999966</v>
      </c>
      <c r="L8">
        <f t="shared" si="3"/>
        <v>-130.91000000000003</v>
      </c>
      <c r="M8">
        <f t="shared" si="4"/>
        <v>28.25</v>
      </c>
      <c r="O8" t="s">
        <v>45</v>
      </c>
      <c r="S8" t="s">
        <v>51</v>
      </c>
    </row>
    <row r="9" spans="1:28" x14ac:dyDescent="0.25">
      <c r="A9" s="11">
        <v>43277</v>
      </c>
      <c r="B9" s="2">
        <v>0.39930555555555558</v>
      </c>
      <c r="C9" s="10">
        <f t="shared" si="0"/>
        <v>43277.399305555555</v>
      </c>
      <c r="D9">
        <v>0.14000000000000001</v>
      </c>
      <c r="E9">
        <v>250.56</v>
      </c>
      <c r="F9">
        <v>401.83</v>
      </c>
      <c r="G9" s="5">
        <v>796.52</v>
      </c>
      <c r="H9" t="s">
        <v>1</v>
      </c>
      <c r="I9" t="s">
        <v>2</v>
      </c>
      <c r="J9">
        <f t="shared" si="1"/>
        <v>0.04</v>
      </c>
      <c r="K9">
        <f t="shared" si="2"/>
        <v>504.37999999999994</v>
      </c>
      <c r="L9">
        <f t="shared" si="3"/>
        <v>1.5399999999999636</v>
      </c>
      <c r="M9">
        <f t="shared" si="4"/>
        <v>0.17999999999994998</v>
      </c>
      <c r="Q9" s="4" t="s">
        <v>67</v>
      </c>
    </row>
    <row r="10" spans="1:28" x14ac:dyDescent="0.25">
      <c r="A10" s="11">
        <v>43277</v>
      </c>
      <c r="B10" s="2">
        <v>0.47291666666666665</v>
      </c>
      <c r="C10" s="10">
        <f t="shared" si="0"/>
        <v>43277.472916666666</v>
      </c>
      <c r="D10">
        <v>0.41</v>
      </c>
      <c r="E10">
        <v>251.01</v>
      </c>
      <c r="F10">
        <v>402.25</v>
      </c>
      <c r="G10" s="5">
        <v>797.19</v>
      </c>
      <c r="I10" t="s">
        <v>2</v>
      </c>
      <c r="J10">
        <f t="shared" si="1"/>
        <v>0.04</v>
      </c>
      <c r="K10">
        <f t="shared" si="2"/>
        <v>0.37999999999999545</v>
      </c>
      <c r="L10">
        <f t="shared" si="3"/>
        <v>1.9599999999999795</v>
      </c>
      <c r="M10">
        <f t="shared" si="4"/>
        <v>0.85000000000002274</v>
      </c>
    </row>
    <row r="11" spans="1:28" x14ac:dyDescent="0.25">
      <c r="A11" s="11">
        <v>43277</v>
      </c>
      <c r="B11" s="2">
        <v>0.63958333333333328</v>
      </c>
      <c r="C11" s="10">
        <f t="shared" si="0"/>
        <v>43277.63958333333</v>
      </c>
      <c r="D11">
        <v>1.18</v>
      </c>
      <c r="E11">
        <v>252.14</v>
      </c>
      <c r="F11">
        <v>403.59</v>
      </c>
      <c r="G11">
        <v>799.04</v>
      </c>
      <c r="I11" t="s">
        <v>2</v>
      </c>
      <c r="J11">
        <f t="shared" si="1"/>
        <v>0.04</v>
      </c>
      <c r="K11">
        <f t="shared" si="2"/>
        <v>0.82999999999998408</v>
      </c>
      <c r="L11">
        <f t="shared" si="3"/>
        <v>3.2999999999999545</v>
      </c>
      <c r="M11">
        <f t="shared" si="4"/>
        <v>2.6999999999999318</v>
      </c>
    </row>
    <row r="12" spans="1:28" x14ac:dyDescent="0.25">
      <c r="A12" s="11">
        <v>43277</v>
      </c>
      <c r="B12" s="2">
        <v>0.77500000000000002</v>
      </c>
      <c r="C12" s="10">
        <f t="shared" si="0"/>
        <v>43277.775000000001</v>
      </c>
      <c r="D12">
        <v>2.16</v>
      </c>
      <c r="E12">
        <v>253.23</v>
      </c>
      <c r="F12">
        <v>405.03</v>
      </c>
      <c r="G12">
        <v>800.82</v>
      </c>
      <c r="I12" t="s">
        <v>2</v>
      </c>
      <c r="J12">
        <f t="shared" si="1"/>
        <v>0.04</v>
      </c>
      <c r="K12">
        <f t="shared" si="2"/>
        <v>1.9599999999999795</v>
      </c>
      <c r="L12">
        <f t="shared" si="3"/>
        <v>4.7399999999999523</v>
      </c>
      <c r="M12">
        <f t="shared" si="4"/>
        <v>4.4800000000000182</v>
      </c>
    </row>
    <row r="13" spans="1:28" ht="14.45" hidden="1" x14ac:dyDescent="0.3">
      <c r="A13" s="11">
        <v>43278</v>
      </c>
      <c r="B13" s="2">
        <v>1.4583333333333332E-2</v>
      </c>
      <c r="C13" s="10">
        <f t="shared" si="0"/>
        <v>43278.01458333333</v>
      </c>
      <c r="D13">
        <v>0.4</v>
      </c>
      <c r="E13">
        <v>250.59</v>
      </c>
      <c r="F13">
        <v>401.96</v>
      </c>
      <c r="G13">
        <v>796.52</v>
      </c>
      <c r="I13" t="s">
        <v>3</v>
      </c>
      <c r="J13">
        <f>0-$D$2</f>
        <v>0.04</v>
      </c>
      <c r="K13">
        <f>E12-$E$2</f>
        <v>3.0499999999999829</v>
      </c>
      <c r="L13">
        <f>F13-$F$1</f>
        <v>1.6699999999999591</v>
      </c>
      <c r="M13">
        <f>G13-$G$1</f>
        <v>0.17999999999994998</v>
      </c>
    </row>
    <row r="14" spans="1:28" ht="14.45" hidden="1" x14ac:dyDescent="0.3">
      <c r="A14" s="11">
        <v>43278</v>
      </c>
      <c r="B14" s="2">
        <v>0.13958333333333334</v>
      </c>
      <c r="C14" s="10">
        <f t="shared" si="0"/>
        <v>43278.13958333333</v>
      </c>
      <c r="D14">
        <v>-0.39</v>
      </c>
      <c r="E14">
        <v>249.6</v>
      </c>
      <c r="F14">
        <v>400.66</v>
      </c>
      <c r="G14">
        <v>795.15</v>
      </c>
      <c r="I14" t="s">
        <v>3</v>
      </c>
      <c r="J14">
        <f t="shared" si="1"/>
        <v>0.04</v>
      </c>
      <c r="K14">
        <f t="shared" ref="K14:K27" si="5">E13-$E$2</f>
        <v>0.40999999999999659</v>
      </c>
      <c r="L14">
        <f t="shared" ref="L14:L27" si="6">F14-$F$1</f>
        <v>0.37000000000000455</v>
      </c>
      <c r="M14">
        <f t="shared" ref="M14:M27" si="7">G14-$G$1</f>
        <v>-1.1900000000000546</v>
      </c>
    </row>
    <row r="15" spans="1:28" ht="14.45" hidden="1" x14ac:dyDescent="0.3">
      <c r="A15" s="11">
        <v>43278</v>
      </c>
      <c r="B15" s="2">
        <v>0.22291666666666665</v>
      </c>
      <c r="C15" s="10">
        <f t="shared" si="0"/>
        <v>43278.222916666666</v>
      </c>
      <c r="D15">
        <v>-0.35</v>
      </c>
      <c r="E15">
        <v>249.74</v>
      </c>
      <c r="F15">
        <v>400.89</v>
      </c>
      <c r="G15">
        <v>795.58</v>
      </c>
      <c r="I15" t="s">
        <v>3</v>
      </c>
      <c r="J15">
        <f t="shared" si="1"/>
        <v>0.04</v>
      </c>
      <c r="K15">
        <f t="shared" si="5"/>
        <v>-0.58000000000001251</v>
      </c>
      <c r="L15">
        <f t="shared" si="6"/>
        <v>0.59999999999996589</v>
      </c>
      <c r="M15">
        <f t="shared" si="7"/>
        <v>-0.75999999999999091</v>
      </c>
    </row>
    <row r="16" spans="1:28" x14ac:dyDescent="0.25">
      <c r="A16" s="11">
        <v>43278</v>
      </c>
      <c r="B16" s="2">
        <v>0.36944444444444446</v>
      </c>
      <c r="C16" s="10">
        <f t="shared" si="0"/>
        <v>43278.369444444441</v>
      </c>
      <c r="D16">
        <v>0.01</v>
      </c>
      <c r="E16">
        <v>250.38</v>
      </c>
      <c r="F16">
        <v>401.73</v>
      </c>
      <c r="G16">
        <v>796.38</v>
      </c>
      <c r="H16" t="s">
        <v>1</v>
      </c>
      <c r="I16" t="s">
        <v>2</v>
      </c>
      <c r="J16">
        <f t="shared" si="1"/>
        <v>0.04</v>
      </c>
      <c r="K16">
        <f t="shared" si="5"/>
        <v>-0.43999999999999773</v>
      </c>
      <c r="L16">
        <f t="shared" si="6"/>
        <v>1.4399999999999977</v>
      </c>
      <c r="M16">
        <f t="shared" si="7"/>
        <v>3.999999999996362E-2</v>
      </c>
      <c r="O16" t="s">
        <v>84</v>
      </c>
    </row>
    <row r="17" spans="1:17" x14ac:dyDescent="0.25">
      <c r="A17" s="11">
        <v>43278</v>
      </c>
      <c r="B17" s="2">
        <v>0.39930555555555558</v>
      </c>
      <c r="C17" s="10">
        <f t="shared" si="0"/>
        <v>43278.399305555555</v>
      </c>
      <c r="D17">
        <v>0.08</v>
      </c>
      <c r="E17">
        <v>250.34</v>
      </c>
      <c r="F17">
        <v>401.68</v>
      </c>
      <c r="G17">
        <v>796.31</v>
      </c>
      <c r="I17" t="s">
        <v>2</v>
      </c>
      <c r="J17">
        <f t="shared" si="1"/>
        <v>0.04</v>
      </c>
      <c r="K17">
        <f t="shared" si="5"/>
        <v>0.19999999999998863</v>
      </c>
      <c r="L17">
        <f t="shared" si="6"/>
        <v>1.3899999999999864</v>
      </c>
      <c r="M17">
        <f t="shared" si="7"/>
        <v>-3.0000000000086402E-2</v>
      </c>
    </row>
    <row r="18" spans="1:17" x14ac:dyDescent="0.25">
      <c r="A18" s="11">
        <v>43278</v>
      </c>
      <c r="B18" s="2">
        <v>0.47291666666666665</v>
      </c>
      <c r="C18" s="10">
        <f t="shared" si="0"/>
        <v>43278.472916666666</v>
      </c>
      <c r="D18">
        <v>0.77</v>
      </c>
      <c r="E18">
        <v>251.46</v>
      </c>
      <c r="F18">
        <v>402.79</v>
      </c>
      <c r="G18">
        <v>797.72</v>
      </c>
      <c r="I18" t="s">
        <v>2</v>
      </c>
      <c r="J18">
        <f t="shared" si="1"/>
        <v>0.04</v>
      </c>
      <c r="K18">
        <f t="shared" si="5"/>
        <v>0.15999999999999659</v>
      </c>
      <c r="L18">
        <f t="shared" si="6"/>
        <v>2.5</v>
      </c>
      <c r="M18">
        <f t="shared" si="7"/>
        <v>1.3799999999999955</v>
      </c>
      <c r="O18" t="s">
        <v>47</v>
      </c>
    </row>
    <row r="19" spans="1:17" x14ac:dyDescent="0.25">
      <c r="A19" s="11">
        <v>43278</v>
      </c>
      <c r="B19" s="2">
        <v>0.64027777777777783</v>
      </c>
      <c r="C19" s="10">
        <f t="shared" si="0"/>
        <v>43278.640277777777</v>
      </c>
      <c r="D19">
        <v>1.34</v>
      </c>
      <c r="E19">
        <v>252.13</v>
      </c>
      <c r="F19">
        <v>403.71</v>
      </c>
      <c r="G19">
        <v>798.97</v>
      </c>
      <c r="I19" t="s">
        <v>2</v>
      </c>
      <c r="J19">
        <f t="shared" si="1"/>
        <v>0.04</v>
      </c>
      <c r="K19">
        <f t="shared" si="5"/>
        <v>1.2800000000000011</v>
      </c>
      <c r="L19">
        <f t="shared" si="6"/>
        <v>3.4199999999999591</v>
      </c>
      <c r="M19">
        <f t="shared" si="7"/>
        <v>2.6299999999999955</v>
      </c>
    </row>
    <row r="20" spans="1:17" x14ac:dyDescent="0.25">
      <c r="A20" s="11">
        <v>43278</v>
      </c>
      <c r="B20" s="2">
        <v>0.77569444444444446</v>
      </c>
      <c r="C20" s="10">
        <f t="shared" si="0"/>
        <v>43278.775694444441</v>
      </c>
      <c r="D20">
        <v>2.67</v>
      </c>
      <c r="E20">
        <v>253.85</v>
      </c>
      <c r="F20">
        <v>405.72</v>
      </c>
      <c r="G20">
        <v>801.85</v>
      </c>
      <c r="I20" t="s">
        <v>2</v>
      </c>
      <c r="J20">
        <f t="shared" si="1"/>
        <v>0.04</v>
      </c>
      <c r="K20">
        <f t="shared" si="5"/>
        <v>1.9499999999999886</v>
      </c>
      <c r="L20">
        <f t="shared" si="6"/>
        <v>5.4300000000000068</v>
      </c>
      <c r="M20">
        <f t="shared" si="7"/>
        <v>5.5099999999999909</v>
      </c>
      <c r="Q20" s="6" t="s">
        <v>68</v>
      </c>
    </row>
    <row r="21" spans="1:17" x14ac:dyDescent="0.25">
      <c r="A21" s="11">
        <v>43278</v>
      </c>
      <c r="B21" s="2">
        <v>0.88958333333333339</v>
      </c>
      <c r="C21" s="10">
        <f t="shared" si="0"/>
        <v>43278.88958333333</v>
      </c>
      <c r="D21">
        <v>3</v>
      </c>
      <c r="E21">
        <v>254.26</v>
      </c>
      <c r="F21">
        <v>406.16</v>
      </c>
      <c r="G21">
        <v>802.17</v>
      </c>
      <c r="I21" t="s">
        <v>2</v>
      </c>
      <c r="J21">
        <f t="shared" si="1"/>
        <v>0.04</v>
      </c>
      <c r="K21">
        <f t="shared" si="5"/>
        <v>3.6699999999999875</v>
      </c>
      <c r="L21">
        <f t="shared" si="6"/>
        <v>5.8700000000000045</v>
      </c>
      <c r="M21">
        <f t="shared" si="7"/>
        <v>5.8299999999999272</v>
      </c>
    </row>
    <row r="22" spans="1:17" x14ac:dyDescent="0.25">
      <c r="A22" s="11">
        <v>43279</v>
      </c>
      <c r="B22" s="2">
        <v>1.4583333333333332E-2</v>
      </c>
      <c r="C22" s="10">
        <f t="shared" si="0"/>
        <v>43279.01458333333</v>
      </c>
      <c r="D22">
        <v>2.95</v>
      </c>
      <c r="E22">
        <v>254.25</v>
      </c>
      <c r="F22">
        <v>406.01</v>
      </c>
      <c r="G22">
        <v>802.08</v>
      </c>
      <c r="I22" t="s">
        <v>2</v>
      </c>
      <c r="J22">
        <f t="shared" si="1"/>
        <v>0.04</v>
      </c>
      <c r="K22">
        <f t="shared" si="5"/>
        <v>4.0799999999999841</v>
      </c>
      <c r="L22">
        <f t="shared" si="6"/>
        <v>5.7199999999999704</v>
      </c>
      <c r="M22">
        <f t="shared" si="7"/>
        <v>5.7400000000000091</v>
      </c>
    </row>
    <row r="23" spans="1:17" x14ac:dyDescent="0.25">
      <c r="A23" s="11">
        <v>43279</v>
      </c>
      <c r="B23" s="2">
        <v>0.14027777777777778</v>
      </c>
      <c r="C23" s="10">
        <f t="shared" si="0"/>
        <v>43279.140277777777</v>
      </c>
      <c r="D23">
        <v>3.11</v>
      </c>
      <c r="E23">
        <v>254.54</v>
      </c>
      <c r="F23">
        <v>406.49</v>
      </c>
      <c r="G23">
        <v>802.62</v>
      </c>
      <c r="I23" t="s">
        <v>2</v>
      </c>
      <c r="J23">
        <f t="shared" si="1"/>
        <v>0.04</v>
      </c>
      <c r="K23">
        <f t="shared" si="5"/>
        <v>4.0699999999999932</v>
      </c>
      <c r="L23">
        <f t="shared" si="6"/>
        <v>6.1999999999999886</v>
      </c>
      <c r="M23">
        <f t="shared" si="7"/>
        <v>6.2799999999999727</v>
      </c>
    </row>
    <row r="24" spans="1:17" x14ac:dyDescent="0.25">
      <c r="A24" s="11">
        <v>43279</v>
      </c>
      <c r="B24" s="2">
        <v>0.22291666666666665</v>
      </c>
      <c r="C24" s="10">
        <f t="shared" si="0"/>
        <v>43279.222916666666</v>
      </c>
      <c r="D24">
        <v>3.11</v>
      </c>
      <c r="E24">
        <v>254.21</v>
      </c>
      <c r="F24">
        <v>406.23</v>
      </c>
      <c r="G24">
        <v>801.92</v>
      </c>
      <c r="I24" t="s">
        <v>2</v>
      </c>
      <c r="J24">
        <f t="shared" si="1"/>
        <v>0.04</v>
      </c>
      <c r="K24">
        <f t="shared" si="5"/>
        <v>4.3599999999999852</v>
      </c>
      <c r="L24">
        <f t="shared" si="6"/>
        <v>5.9399999999999977</v>
      </c>
      <c r="M24">
        <f t="shared" si="7"/>
        <v>5.5799999999999272</v>
      </c>
    </row>
    <row r="25" spans="1:17" x14ac:dyDescent="0.25">
      <c r="A25" s="11">
        <v>43279</v>
      </c>
      <c r="B25" s="2">
        <v>0.67152777777777783</v>
      </c>
      <c r="C25" s="10">
        <f t="shared" si="0"/>
        <v>43279.671527777777</v>
      </c>
      <c r="D25">
        <v>1.04</v>
      </c>
      <c r="E25">
        <v>251.28</v>
      </c>
      <c r="F25">
        <v>402.63</v>
      </c>
      <c r="G25">
        <v>797.26</v>
      </c>
      <c r="I25" t="s">
        <v>2</v>
      </c>
      <c r="J25">
        <f t="shared" si="1"/>
        <v>0.04</v>
      </c>
      <c r="K25">
        <f t="shared" si="5"/>
        <v>4.0300000000000011</v>
      </c>
      <c r="L25">
        <f t="shared" si="6"/>
        <v>2.339999999999975</v>
      </c>
      <c r="M25">
        <f t="shared" si="7"/>
        <v>0.91999999999995907</v>
      </c>
      <c r="O25" t="s">
        <v>48</v>
      </c>
    </row>
    <row r="26" spans="1:17" x14ac:dyDescent="0.25">
      <c r="A26" s="11">
        <v>43279</v>
      </c>
      <c r="B26" s="2">
        <v>0.71250000000000002</v>
      </c>
      <c r="C26" s="10">
        <f t="shared" si="0"/>
        <v>43279.712500000001</v>
      </c>
      <c r="D26">
        <v>0.01</v>
      </c>
      <c r="E26">
        <v>250.09</v>
      </c>
      <c r="F26">
        <v>401.5</v>
      </c>
      <c r="G26">
        <v>796</v>
      </c>
      <c r="H26" t="s">
        <v>1</v>
      </c>
      <c r="I26" t="s">
        <v>2</v>
      </c>
      <c r="J26">
        <f t="shared" si="1"/>
        <v>0.04</v>
      </c>
      <c r="K26">
        <f t="shared" si="5"/>
        <v>1.0999999999999943</v>
      </c>
      <c r="L26">
        <f t="shared" si="6"/>
        <v>1.2099999999999795</v>
      </c>
      <c r="M26">
        <f t="shared" si="7"/>
        <v>-0.34000000000003183</v>
      </c>
    </row>
    <row r="27" spans="1:17" x14ac:dyDescent="0.25">
      <c r="A27" s="11">
        <v>43279</v>
      </c>
      <c r="B27" s="2">
        <v>0.77569444444444446</v>
      </c>
      <c r="C27" s="10">
        <f t="shared" si="0"/>
        <v>43279.775694444441</v>
      </c>
      <c r="D27">
        <v>-0.35</v>
      </c>
      <c r="E27">
        <v>249.57</v>
      </c>
      <c r="F27">
        <v>401.07</v>
      </c>
      <c r="G27">
        <v>795.41</v>
      </c>
      <c r="I27" t="s">
        <v>2</v>
      </c>
      <c r="J27">
        <f t="shared" si="1"/>
        <v>0.04</v>
      </c>
      <c r="K27">
        <f t="shared" si="5"/>
        <v>-9.0000000000003411E-2</v>
      </c>
      <c r="L27">
        <f t="shared" si="6"/>
        <v>0.77999999999997272</v>
      </c>
      <c r="M27">
        <f t="shared" si="7"/>
        <v>-0.93000000000006366</v>
      </c>
      <c r="Q27" s="6" t="s">
        <v>68</v>
      </c>
    </row>
    <row r="28" spans="1:17" x14ac:dyDescent="0.25">
      <c r="A28" s="11">
        <v>43279</v>
      </c>
      <c r="B28" s="2">
        <v>0.89097222222222217</v>
      </c>
      <c r="C28" s="10">
        <f t="shared" si="0"/>
        <v>43279.890972222223</v>
      </c>
      <c r="D28">
        <v>-0.71</v>
      </c>
      <c r="E28">
        <v>249.08</v>
      </c>
      <c r="F28">
        <v>400.53</v>
      </c>
      <c r="G28">
        <v>794.53</v>
      </c>
      <c r="I28" t="s">
        <v>2</v>
      </c>
      <c r="J28">
        <f t="shared" si="1"/>
        <v>0.04</v>
      </c>
      <c r="K28">
        <f t="shared" ref="K28:K33" si="8">E27-$E$2</f>
        <v>-0.61000000000001364</v>
      </c>
      <c r="L28">
        <f t="shared" ref="L28:L33" si="9">F28-$F$1</f>
        <v>0.23999999999995225</v>
      </c>
      <c r="M28">
        <f t="shared" ref="M28:M33" si="10">G28-$G$1</f>
        <v>-1.8100000000000591</v>
      </c>
    </row>
    <row r="29" spans="1:17" x14ac:dyDescent="0.25">
      <c r="A29" s="11">
        <v>43280</v>
      </c>
      <c r="B29" s="2">
        <v>1.4583333333333332E-2</v>
      </c>
      <c r="C29" s="10">
        <f t="shared" si="0"/>
        <v>43280.01458333333</v>
      </c>
      <c r="D29">
        <v>-1.29</v>
      </c>
      <c r="E29">
        <v>248.27</v>
      </c>
      <c r="F29">
        <v>399.44</v>
      </c>
      <c r="G29">
        <v>792.98</v>
      </c>
      <c r="I29" t="s">
        <v>2</v>
      </c>
      <c r="J29">
        <f t="shared" si="1"/>
        <v>0.04</v>
      </c>
      <c r="K29">
        <f t="shared" si="8"/>
        <v>-1.0999999999999943</v>
      </c>
      <c r="L29">
        <f t="shared" si="9"/>
        <v>-0.85000000000002274</v>
      </c>
      <c r="M29">
        <f t="shared" si="10"/>
        <v>-3.3600000000000136</v>
      </c>
    </row>
    <row r="30" spans="1:17" x14ac:dyDescent="0.25">
      <c r="A30" s="11">
        <v>43280</v>
      </c>
      <c r="B30" s="2">
        <v>0.14027777777777778</v>
      </c>
      <c r="C30" s="10">
        <f t="shared" si="0"/>
        <v>43280.140277777777</v>
      </c>
      <c r="D30">
        <v>-1.49</v>
      </c>
      <c r="E30">
        <v>248.15</v>
      </c>
      <c r="F30">
        <v>399.04</v>
      </c>
      <c r="G30">
        <v>792.85</v>
      </c>
      <c r="I30" t="s">
        <v>2</v>
      </c>
      <c r="J30">
        <f t="shared" si="1"/>
        <v>0.04</v>
      </c>
      <c r="K30">
        <f t="shared" si="8"/>
        <v>-1.9099999999999966</v>
      </c>
      <c r="L30">
        <f t="shared" si="9"/>
        <v>-1.25</v>
      </c>
      <c r="M30">
        <f t="shared" si="10"/>
        <v>-3.4900000000000091</v>
      </c>
    </row>
    <row r="31" spans="1:17" x14ac:dyDescent="0.25">
      <c r="A31" s="11">
        <v>43280</v>
      </c>
      <c r="B31" s="2">
        <v>0.22291666666666665</v>
      </c>
      <c r="C31" s="10">
        <f t="shared" si="0"/>
        <v>43280.222916666666</v>
      </c>
      <c r="D31">
        <v>-0.63</v>
      </c>
      <c r="E31">
        <v>249.52</v>
      </c>
      <c r="F31">
        <v>400.65</v>
      </c>
      <c r="G31">
        <v>795.34</v>
      </c>
      <c r="I31" t="s">
        <v>2</v>
      </c>
      <c r="J31">
        <f t="shared" si="1"/>
        <v>0.04</v>
      </c>
      <c r="K31">
        <f t="shared" si="8"/>
        <v>-2.0300000000000011</v>
      </c>
      <c r="L31">
        <f t="shared" si="9"/>
        <v>0.3599999999999568</v>
      </c>
      <c r="M31">
        <f t="shared" si="10"/>
        <v>-1</v>
      </c>
    </row>
    <row r="32" spans="1:17" x14ac:dyDescent="0.25">
      <c r="A32" s="11">
        <v>43280</v>
      </c>
      <c r="B32" s="2">
        <v>0.39999999999999997</v>
      </c>
      <c r="C32" s="10">
        <f t="shared" si="0"/>
        <v>43280.4</v>
      </c>
      <c r="D32">
        <v>0.01</v>
      </c>
      <c r="E32">
        <v>250.12</v>
      </c>
      <c r="F32">
        <v>401.39</v>
      </c>
      <c r="G32">
        <v>796.01</v>
      </c>
      <c r="H32" t="s">
        <v>1</v>
      </c>
      <c r="I32" t="s">
        <v>2</v>
      </c>
      <c r="J32">
        <f t="shared" si="1"/>
        <v>0.04</v>
      </c>
      <c r="K32">
        <f t="shared" si="8"/>
        <v>-0.65999999999999659</v>
      </c>
      <c r="L32">
        <f t="shared" si="9"/>
        <v>1.0999999999999659</v>
      </c>
      <c r="M32">
        <f t="shared" si="10"/>
        <v>-0.33000000000004093</v>
      </c>
      <c r="Q32" s="6" t="s">
        <v>68</v>
      </c>
    </row>
    <row r="33" spans="1:13" x14ac:dyDescent="0.25">
      <c r="A33" s="11">
        <v>43280</v>
      </c>
      <c r="B33" s="2">
        <v>0.47291666666666665</v>
      </c>
      <c r="C33" s="10">
        <f t="shared" si="0"/>
        <v>43280.472916666666</v>
      </c>
      <c r="D33">
        <v>-0.69</v>
      </c>
      <c r="E33">
        <v>248.91</v>
      </c>
      <c r="F33">
        <v>400.13</v>
      </c>
      <c r="G33">
        <v>794.01</v>
      </c>
      <c r="I33" t="s">
        <v>2</v>
      </c>
      <c r="J33">
        <f t="shared" si="1"/>
        <v>0.04</v>
      </c>
      <c r="K33">
        <f t="shared" si="8"/>
        <v>-6.0000000000002274E-2</v>
      </c>
      <c r="L33">
        <f t="shared" si="9"/>
        <v>-0.16000000000002501</v>
      </c>
      <c r="M33">
        <f t="shared" si="10"/>
        <v>-2.3300000000000409</v>
      </c>
    </row>
    <row r="34" spans="1:13" ht="14.45" hidden="1" x14ac:dyDescent="0.3">
      <c r="A34" s="11">
        <v>43280</v>
      </c>
      <c r="B34" s="2">
        <v>0.63958333333333328</v>
      </c>
      <c r="C34" s="10">
        <f t="shared" si="0"/>
        <v>43280.63958333333</v>
      </c>
      <c r="D34">
        <v>-2.5099999999999998</v>
      </c>
      <c r="E34">
        <v>246.38</v>
      </c>
      <c r="F34">
        <v>397.38</v>
      </c>
      <c r="G34">
        <v>790.08</v>
      </c>
      <c r="I34" t="s">
        <v>3</v>
      </c>
      <c r="J34">
        <f>0-$D$2</f>
        <v>0.04</v>
      </c>
      <c r="K34">
        <f>E33-$E$2</f>
        <v>-1.2700000000000102</v>
      </c>
      <c r="L34">
        <f>F34-$F$1</f>
        <v>-2.910000000000025</v>
      </c>
      <c r="M34">
        <f>G34-$G$1</f>
        <v>-6.2599999999999909</v>
      </c>
    </row>
    <row r="35" spans="1:13" ht="14.45" hidden="1" x14ac:dyDescent="0.3">
      <c r="A35" s="11">
        <v>43280</v>
      </c>
      <c r="B35" s="2">
        <v>0.88958333333333339</v>
      </c>
      <c r="C35" s="10">
        <f t="shared" si="0"/>
        <v>43280.88958333333</v>
      </c>
      <c r="D35">
        <v>-7.08</v>
      </c>
      <c r="E35">
        <v>239.8</v>
      </c>
      <c r="F35">
        <v>289.49</v>
      </c>
      <c r="G35">
        <v>779.42</v>
      </c>
      <c r="I35" t="s">
        <v>3</v>
      </c>
      <c r="J35">
        <f t="shared" si="1"/>
        <v>0.04</v>
      </c>
      <c r="K35">
        <f t="shared" ref="K35:K39" si="11">E34-$E$2</f>
        <v>-3.8000000000000114</v>
      </c>
      <c r="L35">
        <f t="shared" ref="L35:L39" si="12">F35-$F$1</f>
        <v>-110.80000000000001</v>
      </c>
      <c r="M35">
        <f t="shared" ref="M35:M39" si="13">G35-$G$1</f>
        <v>-16.920000000000073</v>
      </c>
    </row>
    <row r="36" spans="1:13" ht="14.45" hidden="1" x14ac:dyDescent="0.3">
      <c r="A36" s="1">
        <v>43281</v>
      </c>
      <c r="B36" s="2">
        <v>1.4583333333333332E-2</v>
      </c>
      <c r="C36" s="10">
        <f t="shared" si="0"/>
        <v>43281.01458333333</v>
      </c>
      <c r="D36">
        <v>-8.2799999999999994</v>
      </c>
      <c r="E36">
        <v>238.21</v>
      </c>
      <c r="F36">
        <v>387.58</v>
      </c>
      <c r="G36">
        <v>777.13</v>
      </c>
      <c r="I36" t="s">
        <v>3</v>
      </c>
      <c r="J36">
        <f t="shared" si="1"/>
        <v>0.04</v>
      </c>
      <c r="K36">
        <f t="shared" si="11"/>
        <v>-10.379999999999995</v>
      </c>
      <c r="L36">
        <f t="shared" si="12"/>
        <v>-12.710000000000036</v>
      </c>
      <c r="M36">
        <f t="shared" si="13"/>
        <v>-19.210000000000036</v>
      </c>
    </row>
    <row r="37" spans="1:13" ht="14.45" hidden="1" x14ac:dyDescent="0.3">
      <c r="A37" s="1">
        <v>43281</v>
      </c>
      <c r="B37" s="2">
        <v>0.13958333333333334</v>
      </c>
      <c r="C37" s="10">
        <f t="shared" si="0"/>
        <v>43281.13958333333</v>
      </c>
      <c r="D37">
        <v>-8.6199999999999992</v>
      </c>
      <c r="E37">
        <v>237.97</v>
      </c>
      <c r="F37">
        <v>387.08</v>
      </c>
      <c r="G37">
        <v>776.75</v>
      </c>
      <c r="I37" t="s">
        <v>3</v>
      </c>
      <c r="J37">
        <f t="shared" si="1"/>
        <v>0.04</v>
      </c>
      <c r="K37">
        <f t="shared" si="11"/>
        <v>-11.969999999999999</v>
      </c>
      <c r="L37">
        <f t="shared" si="12"/>
        <v>-13.210000000000036</v>
      </c>
      <c r="M37">
        <f t="shared" si="13"/>
        <v>-19.590000000000032</v>
      </c>
    </row>
    <row r="38" spans="1:13" ht="14.45" hidden="1" x14ac:dyDescent="0.3">
      <c r="A38" s="1">
        <v>43281</v>
      </c>
      <c r="B38" s="2">
        <v>0.22291666666666665</v>
      </c>
      <c r="C38" s="10">
        <f t="shared" si="0"/>
        <v>43281.222916666666</v>
      </c>
      <c r="D38">
        <v>-8.57</v>
      </c>
      <c r="E38">
        <v>238.07</v>
      </c>
      <c r="F38">
        <v>387.18</v>
      </c>
      <c r="G38">
        <v>777.03</v>
      </c>
      <c r="I38" t="s">
        <v>3</v>
      </c>
      <c r="J38">
        <f t="shared" si="1"/>
        <v>0.04</v>
      </c>
      <c r="K38">
        <f t="shared" si="11"/>
        <v>-12.210000000000008</v>
      </c>
      <c r="L38">
        <f t="shared" si="12"/>
        <v>-13.110000000000014</v>
      </c>
      <c r="M38">
        <f t="shared" si="13"/>
        <v>-19.310000000000059</v>
      </c>
    </row>
    <row r="39" spans="1:13" ht="14.45" hidden="1" x14ac:dyDescent="0.3">
      <c r="A39" s="1">
        <v>43282</v>
      </c>
      <c r="B39" s="2">
        <v>0.89027777777777783</v>
      </c>
      <c r="C39" s="10">
        <f t="shared" si="0"/>
        <v>43282.890277777777</v>
      </c>
      <c r="D39">
        <v>-21.18</v>
      </c>
      <c r="E39">
        <v>219.54</v>
      </c>
      <c r="F39">
        <v>365.77</v>
      </c>
      <c r="G39">
        <v>746.38</v>
      </c>
      <c r="I39" t="s">
        <v>3</v>
      </c>
      <c r="J39">
        <f t="shared" si="1"/>
        <v>0.04</v>
      </c>
      <c r="K39">
        <f t="shared" si="11"/>
        <v>-12.110000000000014</v>
      </c>
      <c r="L39">
        <f t="shared" si="12"/>
        <v>-34.520000000000039</v>
      </c>
      <c r="M39">
        <f t="shared" si="13"/>
        <v>-49.960000000000036</v>
      </c>
    </row>
  </sheetData>
  <autoFilter ref="A1:M39">
    <filterColumn colId="8">
      <filters>
        <filter val="ship sailing"/>
      </filters>
    </filterColumn>
  </autoFilter>
  <conditionalFormatting sqref="D1:D1048576">
    <cfRule type="cellIs" dxfId="152" priority="13" operator="between">
      <formula>5</formula>
      <formula>7.5</formula>
    </cfRule>
    <cfRule type="cellIs" dxfId="151" priority="14" operator="between">
      <formula>2.5</formula>
      <formula>5</formula>
    </cfRule>
    <cfRule type="cellIs" dxfId="150" priority="15" operator="between">
      <formula>-7.5</formula>
      <formula>-5</formula>
    </cfRule>
    <cfRule type="cellIs" dxfId="149" priority="16" operator="between">
      <formula>-5</formula>
      <formula>-2.5</formula>
    </cfRule>
    <cfRule type="cellIs" dxfId="148" priority="20" operator="between">
      <formula>-2.5</formula>
      <formula>2.5</formula>
    </cfRule>
  </conditionalFormatting>
  <conditionalFormatting sqref="E1:E1048576">
    <cfRule type="cellIs" dxfId="147" priority="9" operator="between">
      <formula>251.9</formula>
      <formula>254.4</formula>
    </cfRule>
    <cfRule type="cellIs" dxfId="146" priority="10" operator="between">
      <formula>249.4</formula>
      <formula>251.9</formula>
    </cfRule>
    <cfRule type="cellIs" dxfId="145" priority="11" operator="between">
      <formula>239.4</formula>
      <formula>241.9</formula>
    </cfRule>
    <cfRule type="cellIs" dxfId="144" priority="12" operator="between">
      <formula>241.9</formula>
      <formula>244.4</formula>
    </cfRule>
    <cfRule type="cellIs" dxfId="143" priority="19" operator="between">
      <formula>244.4</formula>
      <formula>249.4</formula>
    </cfRule>
  </conditionalFormatting>
  <conditionalFormatting sqref="F1:F1048576">
    <cfRule type="cellIs" dxfId="142" priority="5" operator="between">
      <formula>405.29</formula>
      <formula>407.79</formula>
    </cfRule>
    <cfRule type="cellIs" dxfId="141" priority="6" operator="between">
      <formula>402.79</formula>
      <formula>405.29</formula>
    </cfRule>
    <cfRule type="cellIs" dxfId="140" priority="7" operator="between">
      <formula>392.79</formula>
      <formula>395.29</formula>
    </cfRule>
    <cfRule type="cellIs" dxfId="139" priority="8" operator="between">
      <formula>395.29</formula>
      <formula>397.72</formula>
    </cfRule>
    <cfRule type="cellIs" dxfId="138" priority="18" operator="between">
      <formula>397.79</formula>
      <formula>402.79</formula>
    </cfRule>
  </conditionalFormatting>
  <conditionalFormatting sqref="G1:G1048576">
    <cfRule type="cellIs" dxfId="137" priority="1" operator="between">
      <formula>798.84</formula>
      <formula>801.34</formula>
    </cfRule>
    <cfRule type="cellIs" dxfId="136" priority="2" operator="between">
      <formula>801.34</formula>
      <formula>803.84</formula>
    </cfRule>
    <cfRule type="cellIs" dxfId="135" priority="3" operator="between">
      <formula>788.84</formula>
      <formula>791.34</formula>
    </cfRule>
    <cfRule type="cellIs" dxfId="134" priority="4" operator="between">
      <formula>791.34</formula>
      <formula>793.84</formula>
    </cfRule>
    <cfRule type="cellIs" dxfId="133" priority="17" operator="between">
      <formula>793.84</formula>
      <formula>798.84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Z176"/>
  <sheetViews>
    <sheetView zoomScaleNormal="100" workbookViewId="0">
      <selection activeCell="Q1" sqref="Q1:Q1048576"/>
    </sheetView>
  </sheetViews>
  <sheetFormatPr defaultRowHeight="15" x14ac:dyDescent="0.25"/>
  <cols>
    <col min="1" max="1" width="10.5703125" bestFit="1" customWidth="1"/>
    <col min="2" max="2" width="14.7109375" bestFit="1" customWidth="1"/>
    <col min="3" max="3" width="15.7109375" bestFit="1" customWidth="1"/>
    <col min="5" max="5" width="14.7109375" hidden="1" customWidth="1"/>
    <col min="6" max="6" width="14.28515625" hidden="1" customWidth="1"/>
    <col min="8" max="9" width="0" hidden="1" customWidth="1"/>
    <col min="11" max="12" width="0" hidden="1" customWidth="1"/>
    <col min="14" max="15" width="0" hidden="1" customWidth="1"/>
    <col min="16" max="16" width="14.28515625" bestFit="1" customWidth="1"/>
    <col min="17" max="17" width="12.85546875" bestFit="1" customWidth="1"/>
    <col min="18" max="21" width="12.85546875" customWidth="1"/>
  </cols>
  <sheetData>
    <row r="1" spans="1:26" ht="14.45" x14ac:dyDescent="0.3">
      <c r="A1" s="3" t="s">
        <v>0</v>
      </c>
      <c r="B1" s="3" t="s">
        <v>23</v>
      </c>
      <c r="C1" s="3"/>
      <c r="D1" s="3">
        <v>0</v>
      </c>
      <c r="E1" s="3" t="s">
        <v>93</v>
      </c>
      <c r="F1" s="3" t="s">
        <v>94</v>
      </c>
      <c r="G1" s="3">
        <v>246.9</v>
      </c>
      <c r="H1" s="3"/>
      <c r="I1" s="3"/>
      <c r="J1" s="3">
        <v>400.29</v>
      </c>
      <c r="K1" s="3"/>
      <c r="L1" s="3"/>
      <c r="M1" s="3">
        <v>796.34</v>
      </c>
      <c r="N1" s="3"/>
      <c r="O1" s="3"/>
      <c r="Q1" s="3" t="s">
        <v>19</v>
      </c>
      <c r="R1" s="3" t="s">
        <v>166</v>
      </c>
      <c r="S1" s="3" t="s">
        <v>167</v>
      </c>
      <c r="T1" s="3" t="s">
        <v>168</v>
      </c>
      <c r="U1" s="3" t="s">
        <v>169</v>
      </c>
      <c r="V1" s="3" t="s">
        <v>20</v>
      </c>
      <c r="Z1" t="s">
        <v>54</v>
      </c>
    </row>
    <row r="2" spans="1:26" ht="14.45" hidden="1" x14ac:dyDescent="0.3">
      <c r="A2" s="1">
        <v>43282</v>
      </c>
      <c r="B2" s="2">
        <v>0.89027777777777783</v>
      </c>
      <c r="C2" s="10">
        <f>A2+B2</f>
        <v>43282.890277777777</v>
      </c>
      <c r="D2">
        <v>-21.18</v>
      </c>
      <c r="E2">
        <f>$D$1+2</f>
        <v>2</v>
      </c>
      <c r="G2">
        <v>219.54</v>
      </c>
      <c r="J2">
        <v>365.77</v>
      </c>
      <c r="M2">
        <v>746.38</v>
      </c>
      <c r="Q2" t="s">
        <v>3</v>
      </c>
      <c r="R2">
        <f>D2-0</f>
        <v>-21.18</v>
      </c>
      <c r="S2">
        <f>G2-$G$1</f>
        <v>-27.360000000000014</v>
      </c>
      <c r="T2">
        <f>J2-$J$1</f>
        <v>-34.520000000000039</v>
      </c>
      <c r="U2">
        <f>M2-$M$1</f>
        <v>-49.960000000000036</v>
      </c>
    </row>
    <row r="3" spans="1:26" ht="14.45" hidden="1" x14ac:dyDescent="0.3">
      <c r="A3" s="1">
        <v>43283</v>
      </c>
      <c r="B3" s="2">
        <v>0.13958333333333334</v>
      </c>
      <c r="C3" s="10">
        <f t="shared" ref="C3:C66" si="0">A3+B3</f>
        <v>43283.13958333333</v>
      </c>
      <c r="D3">
        <v>-23.54</v>
      </c>
      <c r="E3">
        <f t="shared" ref="E3:E44" si="1">$D$1+2</f>
        <v>2</v>
      </c>
      <c r="G3">
        <v>217</v>
      </c>
      <c r="J3">
        <v>362.43</v>
      </c>
      <c r="M3">
        <v>742.86</v>
      </c>
      <c r="Q3" t="s">
        <v>3</v>
      </c>
      <c r="R3">
        <f t="shared" ref="R3:R66" si="2">D3-0</f>
        <v>-23.54</v>
      </c>
      <c r="S3">
        <f t="shared" ref="S3:S66" si="3">G3-$G$1</f>
        <v>-29.900000000000006</v>
      </c>
      <c r="T3">
        <f t="shared" ref="T3:T66" si="4">J3-$J$1</f>
        <v>-37.860000000000014</v>
      </c>
      <c r="U3">
        <f t="shared" ref="U3:U66" si="5">M3-$M$1</f>
        <v>-53.480000000000018</v>
      </c>
    </row>
    <row r="4" spans="1:26" ht="14.45" hidden="1" x14ac:dyDescent="0.3">
      <c r="A4" s="1">
        <v>43283</v>
      </c>
      <c r="B4" s="2">
        <v>0.22291666666666665</v>
      </c>
      <c r="C4" s="10">
        <f t="shared" si="0"/>
        <v>43283.222916666666</v>
      </c>
      <c r="D4">
        <v>-23.45</v>
      </c>
      <c r="E4">
        <f t="shared" si="1"/>
        <v>2</v>
      </c>
      <c r="G4">
        <v>217.35</v>
      </c>
      <c r="J4">
        <v>362.83</v>
      </c>
      <c r="M4">
        <v>743.32</v>
      </c>
      <c r="Q4" t="s">
        <v>3</v>
      </c>
      <c r="R4">
        <f t="shared" si="2"/>
        <v>-23.45</v>
      </c>
      <c r="S4">
        <f t="shared" si="3"/>
        <v>-29.550000000000011</v>
      </c>
      <c r="T4">
        <f t="shared" si="4"/>
        <v>-37.460000000000036</v>
      </c>
      <c r="U4">
        <f t="shared" si="5"/>
        <v>-53.019999999999982</v>
      </c>
    </row>
    <row r="5" spans="1:26" ht="14.45" x14ac:dyDescent="0.3">
      <c r="A5" s="11">
        <v>43283</v>
      </c>
      <c r="B5" s="2">
        <v>0.40347222222222223</v>
      </c>
      <c r="C5" s="10">
        <f t="shared" si="0"/>
        <v>43283.40347222222</v>
      </c>
      <c r="D5">
        <v>0.16</v>
      </c>
      <c r="E5">
        <f>$D$1+2</f>
        <v>2</v>
      </c>
      <c r="F5">
        <f>$D$1-2</f>
        <v>-2</v>
      </c>
      <c r="G5">
        <v>250.26</v>
      </c>
      <c r="H5">
        <f>$G$1+2</f>
        <v>248.9</v>
      </c>
      <c r="I5">
        <f>$G$1-2</f>
        <v>244.9</v>
      </c>
      <c r="J5">
        <v>401.89</v>
      </c>
      <c r="K5">
        <f>$J$1+2</f>
        <v>402.29</v>
      </c>
      <c r="L5">
        <f>$J$1-2</f>
        <v>398.29</v>
      </c>
      <c r="M5">
        <v>797.51</v>
      </c>
      <c r="N5">
        <f>$M$1+2</f>
        <v>798.34</v>
      </c>
      <c r="O5">
        <f>$M$1-2</f>
        <v>794.34</v>
      </c>
      <c r="P5" t="s">
        <v>1</v>
      </c>
      <c r="Q5" t="s">
        <v>2</v>
      </c>
      <c r="R5">
        <f t="shared" si="2"/>
        <v>0.16</v>
      </c>
      <c r="S5">
        <f t="shared" si="3"/>
        <v>3.3599999999999852</v>
      </c>
      <c r="T5">
        <f t="shared" si="4"/>
        <v>1.5999999999999659</v>
      </c>
      <c r="U5">
        <f t="shared" si="5"/>
        <v>1.1699999999999591</v>
      </c>
      <c r="W5" t="s">
        <v>55</v>
      </c>
    </row>
    <row r="6" spans="1:26" ht="14.45" x14ac:dyDescent="0.3">
      <c r="A6" s="11">
        <v>43283</v>
      </c>
      <c r="B6" s="2">
        <v>0.47291666666666665</v>
      </c>
      <c r="C6" s="10">
        <f t="shared" si="0"/>
        <v>43283.472916666666</v>
      </c>
      <c r="D6">
        <v>2.64</v>
      </c>
      <c r="E6">
        <f t="shared" si="1"/>
        <v>2</v>
      </c>
      <c r="F6">
        <f t="shared" ref="F6:F7" si="6">$D$1-2</f>
        <v>-2</v>
      </c>
      <c r="G6">
        <v>254.02</v>
      </c>
      <c r="H6">
        <f t="shared" ref="H6:H7" si="7">$G$1+2</f>
        <v>248.9</v>
      </c>
      <c r="I6">
        <f t="shared" ref="I6:I7" si="8">$G$1-2</f>
        <v>244.9</v>
      </c>
      <c r="J6">
        <v>406.32</v>
      </c>
      <c r="K6">
        <f t="shared" ref="K6:K7" si="9">$J$1+2</f>
        <v>402.29</v>
      </c>
      <c r="L6">
        <f t="shared" ref="L6:L7" si="10">$J$1-2</f>
        <v>398.29</v>
      </c>
      <c r="M6">
        <v>803.35</v>
      </c>
      <c r="N6">
        <f t="shared" ref="N6:N7" si="11">$M$1+2</f>
        <v>798.34</v>
      </c>
      <c r="O6">
        <f t="shared" ref="O6:O7" si="12">$M$1-2</f>
        <v>794.34</v>
      </c>
      <c r="Q6" t="s">
        <v>2</v>
      </c>
      <c r="R6">
        <f t="shared" si="2"/>
        <v>2.64</v>
      </c>
      <c r="S6">
        <f t="shared" si="3"/>
        <v>7.1200000000000045</v>
      </c>
      <c r="T6">
        <f t="shared" si="4"/>
        <v>6.0299999999999727</v>
      </c>
      <c r="U6">
        <f t="shared" si="5"/>
        <v>7.0099999999999909</v>
      </c>
      <c r="W6" s="6" t="s">
        <v>65</v>
      </c>
    </row>
    <row r="7" spans="1:26" ht="14.45" x14ac:dyDescent="0.3">
      <c r="A7" s="11">
        <v>43283</v>
      </c>
      <c r="B7" s="2">
        <v>0.63958333333333328</v>
      </c>
      <c r="C7" s="10">
        <f t="shared" si="0"/>
        <v>43283.63958333333</v>
      </c>
      <c r="D7">
        <v>7.88</v>
      </c>
      <c r="E7">
        <f t="shared" si="1"/>
        <v>2</v>
      </c>
      <c r="F7">
        <f t="shared" si="6"/>
        <v>-2</v>
      </c>
      <c r="G7">
        <v>261.23</v>
      </c>
      <c r="H7">
        <f t="shared" si="7"/>
        <v>248.9</v>
      </c>
      <c r="I7">
        <f t="shared" si="8"/>
        <v>244.9</v>
      </c>
      <c r="J7">
        <v>414.91</v>
      </c>
      <c r="K7">
        <f t="shared" si="9"/>
        <v>402.29</v>
      </c>
      <c r="L7">
        <f t="shared" si="10"/>
        <v>398.29</v>
      </c>
      <c r="M7">
        <v>814.88</v>
      </c>
      <c r="N7">
        <f t="shared" si="11"/>
        <v>798.34</v>
      </c>
      <c r="O7">
        <f t="shared" si="12"/>
        <v>794.34</v>
      </c>
      <c r="Q7" t="s">
        <v>2</v>
      </c>
      <c r="R7">
        <f t="shared" si="2"/>
        <v>7.88</v>
      </c>
      <c r="S7">
        <f t="shared" si="3"/>
        <v>14.330000000000013</v>
      </c>
      <c r="T7">
        <f t="shared" si="4"/>
        <v>14.620000000000005</v>
      </c>
      <c r="U7">
        <f t="shared" si="5"/>
        <v>18.539999999999964</v>
      </c>
      <c r="W7" t="s">
        <v>110</v>
      </c>
    </row>
    <row r="8" spans="1:26" ht="14.45" hidden="1" x14ac:dyDescent="0.3">
      <c r="A8" s="11">
        <v>43283</v>
      </c>
      <c r="B8" s="2">
        <v>0.77500000000000002</v>
      </c>
      <c r="C8" s="10">
        <f t="shared" si="0"/>
        <v>43283.775000000001</v>
      </c>
      <c r="D8">
        <v>10.58</v>
      </c>
      <c r="E8">
        <f t="shared" si="1"/>
        <v>2</v>
      </c>
      <c r="G8">
        <v>264.23</v>
      </c>
      <c r="J8">
        <v>418.72</v>
      </c>
      <c r="M8">
        <v>818.95</v>
      </c>
      <c r="Q8" t="s">
        <v>3</v>
      </c>
      <c r="R8">
        <f t="shared" si="2"/>
        <v>10.58</v>
      </c>
      <c r="S8">
        <f t="shared" si="3"/>
        <v>17.330000000000013</v>
      </c>
      <c r="T8">
        <f t="shared" si="4"/>
        <v>18.430000000000007</v>
      </c>
      <c r="U8">
        <f t="shared" si="5"/>
        <v>22.610000000000014</v>
      </c>
    </row>
    <row r="9" spans="1:26" ht="14.45" hidden="1" x14ac:dyDescent="0.3">
      <c r="A9" s="11">
        <v>43283</v>
      </c>
      <c r="B9" s="2">
        <v>0.88958333333333339</v>
      </c>
      <c r="C9" s="10">
        <f t="shared" si="0"/>
        <v>43283.88958333333</v>
      </c>
      <c r="D9">
        <v>9.66</v>
      </c>
      <c r="E9">
        <f t="shared" si="1"/>
        <v>2</v>
      </c>
      <c r="G9">
        <v>262.29000000000002</v>
      </c>
      <c r="J9">
        <v>416.22</v>
      </c>
      <c r="M9">
        <v>815.41</v>
      </c>
      <c r="Q9" t="s">
        <v>3</v>
      </c>
      <c r="R9">
        <f t="shared" si="2"/>
        <v>9.66</v>
      </c>
      <c r="S9">
        <f t="shared" si="3"/>
        <v>15.390000000000015</v>
      </c>
      <c r="T9">
        <f t="shared" si="4"/>
        <v>15.930000000000007</v>
      </c>
      <c r="U9">
        <f t="shared" si="5"/>
        <v>19.069999999999936</v>
      </c>
    </row>
    <row r="10" spans="1:26" ht="14.45" hidden="1" x14ac:dyDescent="0.3">
      <c r="A10" s="11">
        <v>43284</v>
      </c>
      <c r="B10" s="2">
        <v>1.4583333333333332E-2</v>
      </c>
      <c r="C10" s="10">
        <f t="shared" si="0"/>
        <v>43284.01458333333</v>
      </c>
      <c r="D10">
        <v>8.2799999999999994</v>
      </c>
      <c r="E10">
        <f t="shared" si="1"/>
        <v>2</v>
      </c>
      <c r="G10">
        <v>260.19</v>
      </c>
      <c r="J10">
        <v>413.66</v>
      </c>
      <c r="M10">
        <v>811.88</v>
      </c>
      <c r="Q10" t="s">
        <v>3</v>
      </c>
      <c r="R10">
        <f t="shared" si="2"/>
        <v>8.2799999999999994</v>
      </c>
      <c r="S10">
        <f t="shared" si="3"/>
        <v>13.289999999999992</v>
      </c>
      <c r="T10">
        <f t="shared" si="4"/>
        <v>13.370000000000005</v>
      </c>
      <c r="U10">
        <f t="shared" si="5"/>
        <v>15.539999999999964</v>
      </c>
    </row>
    <row r="11" spans="1:26" ht="14.45" hidden="1" x14ac:dyDescent="0.3">
      <c r="A11" s="11">
        <v>43284</v>
      </c>
      <c r="B11" s="2">
        <v>0.13958333333333334</v>
      </c>
      <c r="C11" s="10">
        <f t="shared" si="0"/>
        <v>43284.13958333333</v>
      </c>
      <c r="D11">
        <v>7.14</v>
      </c>
      <c r="E11">
        <f t="shared" si="1"/>
        <v>2</v>
      </c>
      <c r="G11">
        <v>258.88</v>
      </c>
      <c r="J11">
        <v>411.86</v>
      </c>
      <c r="M11">
        <v>809.72</v>
      </c>
      <c r="Q11" t="s">
        <v>3</v>
      </c>
      <c r="R11">
        <f t="shared" si="2"/>
        <v>7.14</v>
      </c>
      <c r="S11">
        <f t="shared" si="3"/>
        <v>11.97999999999999</v>
      </c>
      <c r="T11">
        <f t="shared" si="4"/>
        <v>11.569999999999993</v>
      </c>
      <c r="U11">
        <f t="shared" si="5"/>
        <v>13.379999999999995</v>
      </c>
    </row>
    <row r="12" spans="1:26" ht="14.45" hidden="1" x14ac:dyDescent="0.3">
      <c r="A12" s="11">
        <v>43284</v>
      </c>
      <c r="B12" s="2">
        <v>0.22291666666666665</v>
      </c>
      <c r="C12" s="10">
        <f t="shared" si="0"/>
        <v>43284.222916666666</v>
      </c>
      <c r="D12">
        <v>6.36</v>
      </c>
      <c r="E12">
        <f t="shared" si="1"/>
        <v>2</v>
      </c>
      <c r="G12">
        <v>257.77999999999997</v>
      </c>
      <c r="J12">
        <v>410.67</v>
      </c>
      <c r="M12">
        <v>808.07</v>
      </c>
      <c r="Q12" t="s">
        <v>3</v>
      </c>
      <c r="R12">
        <f t="shared" si="2"/>
        <v>6.36</v>
      </c>
      <c r="S12">
        <f t="shared" si="3"/>
        <v>10.879999999999967</v>
      </c>
      <c r="T12">
        <f t="shared" si="4"/>
        <v>10.379999999999995</v>
      </c>
      <c r="U12">
        <f t="shared" si="5"/>
        <v>11.730000000000018</v>
      </c>
    </row>
    <row r="13" spans="1:26" ht="14.45" hidden="1" x14ac:dyDescent="0.3">
      <c r="A13" s="11">
        <v>43284</v>
      </c>
      <c r="B13" s="2">
        <v>0.47152777777777777</v>
      </c>
      <c r="C13" s="10">
        <f t="shared" si="0"/>
        <v>43284.47152777778</v>
      </c>
      <c r="D13">
        <v>-0.03</v>
      </c>
      <c r="E13">
        <f t="shared" si="1"/>
        <v>2</v>
      </c>
      <c r="G13">
        <v>249.12</v>
      </c>
      <c r="J13">
        <v>400.82</v>
      </c>
      <c r="M13">
        <v>795.5</v>
      </c>
      <c r="P13" t="s">
        <v>1</v>
      </c>
      <c r="Q13" t="s">
        <v>3</v>
      </c>
      <c r="R13">
        <f t="shared" si="2"/>
        <v>-0.03</v>
      </c>
      <c r="S13">
        <f t="shared" si="3"/>
        <v>2.2199999999999989</v>
      </c>
      <c r="T13">
        <f t="shared" si="4"/>
        <v>0.52999999999997272</v>
      </c>
      <c r="U13">
        <f t="shared" si="5"/>
        <v>-0.84000000000003183</v>
      </c>
      <c r="V13" t="s">
        <v>52</v>
      </c>
    </row>
    <row r="14" spans="1:26" ht="14.45" hidden="1" x14ac:dyDescent="0.3">
      <c r="A14" s="11">
        <v>43284</v>
      </c>
      <c r="B14" s="2">
        <v>0.63958333333333328</v>
      </c>
      <c r="C14" s="10">
        <f t="shared" si="0"/>
        <v>43284.63958333333</v>
      </c>
      <c r="D14">
        <v>-6.82</v>
      </c>
      <c r="E14">
        <f t="shared" si="1"/>
        <v>2</v>
      </c>
      <c r="G14">
        <v>240.29</v>
      </c>
      <c r="J14">
        <v>390.55</v>
      </c>
      <c r="M14">
        <v>781.71</v>
      </c>
      <c r="Q14" t="s">
        <v>3</v>
      </c>
      <c r="R14">
        <f t="shared" si="2"/>
        <v>-6.82</v>
      </c>
      <c r="S14">
        <f t="shared" si="3"/>
        <v>-6.6100000000000136</v>
      </c>
      <c r="T14">
        <f t="shared" si="4"/>
        <v>-9.7400000000000091</v>
      </c>
      <c r="U14">
        <f t="shared" si="5"/>
        <v>-14.629999999999995</v>
      </c>
    </row>
    <row r="15" spans="1:26" ht="14.45" hidden="1" x14ac:dyDescent="0.3">
      <c r="A15" s="11">
        <v>43284</v>
      </c>
      <c r="B15" s="2">
        <v>0.77500000000000002</v>
      </c>
      <c r="C15" s="10">
        <f t="shared" si="0"/>
        <v>43284.775000000001</v>
      </c>
      <c r="D15">
        <v>-10.01</v>
      </c>
      <c r="E15">
        <f t="shared" si="1"/>
        <v>2</v>
      </c>
      <c r="G15">
        <v>236.12</v>
      </c>
      <c r="J15">
        <v>385.69</v>
      </c>
      <c r="M15">
        <v>775.53</v>
      </c>
      <c r="Q15" t="s">
        <v>3</v>
      </c>
      <c r="R15">
        <f t="shared" si="2"/>
        <v>-10.01</v>
      </c>
      <c r="S15">
        <f t="shared" si="3"/>
        <v>-10.780000000000001</v>
      </c>
      <c r="T15">
        <f t="shared" si="4"/>
        <v>-14.600000000000023</v>
      </c>
      <c r="U15">
        <f t="shared" si="5"/>
        <v>-20.810000000000059</v>
      </c>
    </row>
    <row r="16" spans="1:26" ht="14.45" hidden="1" x14ac:dyDescent="0.3">
      <c r="A16" s="11">
        <v>43284</v>
      </c>
      <c r="B16" s="2">
        <v>0.88958333333333339</v>
      </c>
      <c r="C16" s="10">
        <f t="shared" si="0"/>
        <v>43284.88958333333</v>
      </c>
      <c r="D16">
        <v>-12.51</v>
      </c>
      <c r="E16">
        <f t="shared" si="1"/>
        <v>2</v>
      </c>
      <c r="G16">
        <v>232.91</v>
      </c>
      <c r="J16">
        <v>381.88</v>
      </c>
      <c r="M16">
        <v>770.98</v>
      </c>
      <c r="Q16" t="s">
        <v>3</v>
      </c>
      <c r="R16">
        <f t="shared" si="2"/>
        <v>-12.51</v>
      </c>
      <c r="S16">
        <f t="shared" si="3"/>
        <v>-13.990000000000009</v>
      </c>
      <c r="T16">
        <f t="shared" si="4"/>
        <v>-18.410000000000025</v>
      </c>
      <c r="U16">
        <f t="shared" si="5"/>
        <v>-25.360000000000014</v>
      </c>
    </row>
    <row r="17" spans="1:23" ht="14.45" hidden="1" x14ac:dyDescent="0.3">
      <c r="A17" s="11">
        <v>43285</v>
      </c>
      <c r="B17" s="2">
        <v>1.4583333333333332E-2</v>
      </c>
      <c r="C17" s="10">
        <f t="shared" si="0"/>
        <v>43285.01458333333</v>
      </c>
      <c r="D17">
        <v>-14.13</v>
      </c>
      <c r="E17">
        <f t="shared" si="1"/>
        <v>2</v>
      </c>
      <c r="G17">
        <v>230.96</v>
      </c>
      <c r="J17">
        <v>379.34</v>
      </c>
      <c r="M17">
        <v>768</v>
      </c>
      <c r="Q17" t="s">
        <v>3</v>
      </c>
      <c r="R17">
        <f t="shared" si="2"/>
        <v>-14.13</v>
      </c>
      <c r="S17">
        <f t="shared" si="3"/>
        <v>-15.939999999999998</v>
      </c>
      <c r="T17">
        <f t="shared" si="4"/>
        <v>-20.950000000000045</v>
      </c>
      <c r="U17">
        <f t="shared" si="5"/>
        <v>-28.340000000000032</v>
      </c>
    </row>
    <row r="18" spans="1:23" ht="14.45" hidden="1" x14ac:dyDescent="0.3">
      <c r="A18" s="11">
        <v>43285</v>
      </c>
      <c r="B18" s="2">
        <v>0.13958333333333334</v>
      </c>
      <c r="C18" s="10">
        <f t="shared" si="0"/>
        <v>43285.13958333333</v>
      </c>
      <c r="D18">
        <v>-14.98</v>
      </c>
      <c r="E18">
        <f t="shared" si="1"/>
        <v>2</v>
      </c>
      <c r="G18">
        <v>229.87</v>
      </c>
      <c r="J18">
        <v>378.02</v>
      </c>
      <c r="M18">
        <v>766.45</v>
      </c>
      <c r="Q18" t="s">
        <v>3</v>
      </c>
      <c r="R18">
        <f t="shared" si="2"/>
        <v>-14.98</v>
      </c>
      <c r="S18">
        <f t="shared" si="3"/>
        <v>-17.03</v>
      </c>
      <c r="T18">
        <f t="shared" si="4"/>
        <v>-22.270000000000039</v>
      </c>
      <c r="U18">
        <f t="shared" si="5"/>
        <v>-29.889999999999986</v>
      </c>
    </row>
    <row r="19" spans="1:23" ht="14.45" hidden="1" x14ac:dyDescent="0.3">
      <c r="A19" s="11">
        <v>43285</v>
      </c>
      <c r="B19" s="2">
        <v>0.22291666666666665</v>
      </c>
      <c r="C19" s="10">
        <f t="shared" si="0"/>
        <v>43285.222916666666</v>
      </c>
      <c r="D19">
        <v>-15.31</v>
      </c>
      <c r="E19">
        <f t="shared" si="1"/>
        <v>2</v>
      </c>
      <c r="G19">
        <v>229.4</v>
      </c>
      <c r="J19">
        <v>377.49</v>
      </c>
      <c r="M19">
        <v>765.73</v>
      </c>
      <c r="Q19" t="s">
        <v>3</v>
      </c>
      <c r="R19">
        <f t="shared" si="2"/>
        <v>-15.31</v>
      </c>
      <c r="S19">
        <f t="shared" si="3"/>
        <v>-17.5</v>
      </c>
      <c r="T19">
        <f t="shared" si="4"/>
        <v>-22.800000000000011</v>
      </c>
      <c r="U19">
        <f t="shared" si="5"/>
        <v>-30.610000000000014</v>
      </c>
    </row>
    <row r="20" spans="1:23" ht="14.45" x14ac:dyDescent="0.3">
      <c r="A20" s="11">
        <v>43285</v>
      </c>
      <c r="B20" s="2">
        <v>0.33749999999999997</v>
      </c>
      <c r="C20" s="10">
        <f t="shared" si="0"/>
        <v>43285.337500000001</v>
      </c>
      <c r="D20">
        <v>0.12</v>
      </c>
      <c r="E20">
        <f>$D$1+2</f>
        <v>2</v>
      </c>
      <c r="F20">
        <f t="shared" ref="F20:F21" si="13">$D$1-2</f>
        <v>-2</v>
      </c>
      <c r="G20">
        <v>249.66</v>
      </c>
      <c r="H20">
        <f t="shared" ref="H20:H21" si="14">$G$1+2</f>
        <v>248.9</v>
      </c>
      <c r="I20">
        <f t="shared" ref="I20:I21" si="15">$G$1-2</f>
        <v>244.9</v>
      </c>
      <c r="J20">
        <v>401.14</v>
      </c>
      <c r="K20">
        <f t="shared" ref="K20:K21" si="16">$J$1+2</f>
        <v>402.29</v>
      </c>
      <c r="L20">
        <f t="shared" ref="L20:L21" si="17">$J$1-2</f>
        <v>398.29</v>
      </c>
      <c r="M20">
        <v>796.55</v>
      </c>
      <c r="N20">
        <f t="shared" ref="N20:N21" si="18">$M$1+2</f>
        <v>798.34</v>
      </c>
      <c r="O20">
        <f t="shared" ref="O20:O21" si="19">$M$1-2</f>
        <v>794.34</v>
      </c>
      <c r="P20" t="s">
        <v>1</v>
      </c>
      <c r="Q20" t="s">
        <v>2</v>
      </c>
      <c r="R20">
        <f t="shared" si="2"/>
        <v>0.12</v>
      </c>
      <c r="S20">
        <f t="shared" si="3"/>
        <v>2.7599999999999909</v>
      </c>
      <c r="T20">
        <f t="shared" si="4"/>
        <v>0.84999999999996589</v>
      </c>
      <c r="U20">
        <f t="shared" si="5"/>
        <v>0.20999999999992269</v>
      </c>
      <c r="W20" t="s">
        <v>57</v>
      </c>
    </row>
    <row r="21" spans="1:23" ht="14.45" x14ac:dyDescent="0.3">
      <c r="A21" s="11">
        <v>43285</v>
      </c>
      <c r="B21" s="2">
        <v>0.47291666666666665</v>
      </c>
      <c r="C21" s="10">
        <f t="shared" si="0"/>
        <v>43285.472916666666</v>
      </c>
      <c r="D21">
        <v>2.33</v>
      </c>
      <c r="E21">
        <f t="shared" si="1"/>
        <v>2</v>
      </c>
      <c r="F21">
        <f t="shared" si="13"/>
        <v>-2</v>
      </c>
      <c r="G21">
        <v>252.79</v>
      </c>
      <c r="H21">
        <f t="shared" si="14"/>
        <v>248.9</v>
      </c>
      <c r="I21">
        <f t="shared" si="15"/>
        <v>244.9</v>
      </c>
      <c r="J21">
        <v>404.77</v>
      </c>
      <c r="K21">
        <f t="shared" si="16"/>
        <v>402.29</v>
      </c>
      <c r="L21">
        <f t="shared" si="17"/>
        <v>398.29</v>
      </c>
      <c r="M21">
        <v>800.92</v>
      </c>
      <c r="N21">
        <f t="shared" si="18"/>
        <v>798.34</v>
      </c>
      <c r="O21">
        <f t="shared" si="19"/>
        <v>794.34</v>
      </c>
      <c r="Q21" t="s">
        <v>2</v>
      </c>
      <c r="R21">
        <f t="shared" si="2"/>
        <v>2.33</v>
      </c>
      <c r="S21">
        <f t="shared" si="3"/>
        <v>5.8899999999999864</v>
      </c>
      <c r="T21">
        <f t="shared" si="4"/>
        <v>4.4799999999999613</v>
      </c>
      <c r="U21">
        <f t="shared" si="5"/>
        <v>4.5799999999999272</v>
      </c>
      <c r="W21" s="6" t="s">
        <v>65</v>
      </c>
    </row>
    <row r="22" spans="1:23" ht="14.45" hidden="1" x14ac:dyDescent="0.3">
      <c r="A22" s="11">
        <v>43285</v>
      </c>
      <c r="B22" s="2">
        <v>0.63958333333333328</v>
      </c>
      <c r="C22" s="10">
        <f t="shared" si="0"/>
        <v>43285.63958333333</v>
      </c>
      <c r="D22">
        <v>4.16</v>
      </c>
      <c r="E22">
        <f>$D$1+2</f>
        <v>2</v>
      </c>
      <c r="G22">
        <v>255.1</v>
      </c>
      <c r="J22">
        <v>407.6</v>
      </c>
      <c r="M22">
        <v>804.14</v>
      </c>
      <c r="Q22" t="s">
        <v>3</v>
      </c>
      <c r="R22">
        <f t="shared" si="2"/>
        <v>4.16</v>
      </c>
      <c r="S22">
        <f t="shared" si="3"/>
        <v>8.1999999999999886</v>
      </c>
      <c r="T22">
        <f t="shared" si="4"/>
        <v>7.3100000000000023</v>
      </c>
      <c r="U22">
        <f t="shared" si="5"/>
        <v>7.7999999999999545</v>
      </c>
      <c r="W22" t="s">
        <v>110</v>
      </c>
    </row>
    <row r="23" spans="1:23" ht="14.45" hidden="1" x14ac:dyDescent="0.3">
      <c r="A23" s="11">
        <v>43285</v>
      </c>
      <c r="B23" s="2">
        <v>0.77500000000000002</v>
      </c>
      <c r="C23" s="10">
        <f t="shared" si="0"/>
        <v>43285.775000000001</v>
      </c>
      <c r="D23">
        <v>3.99</v>
      </c>
      <c r="E23">
        <f t="shared" si="1"/>
        <v>2</v>
      </c>
      <c r="G23">
        <v>254.54</v>
      </c>
      <c r="J23">
        <v>407.26</v>
      </c>
      <c r="M23">
        <v>803.53</v>
      </c>
      <c r="Q23" t="s">
        <v>3</v>
      </c>
      <c r="R23">
        <f t="shared" si="2"/>
        <v>3.99</v>
      </c>
      <c r="S23">
        <f t="shared" si="3"/>
        <v>7.6399999999999864</v>
      </c>
      <c r="T23">
        <f t="shared" si="4"/>
        <v>6.9699999999999704</v>
      </c>
      <c r="U23">
        <f t="shared" si="5"/>
        <v>7.1899999999999409</v>
      </c>
    </row>
    <row r="24" spans="1:23" ht="14.45" hidden="1" x14ac:dyDescent="0.3">
      <c r="A24" s="11">
        <v>43285</v>
      </c>
      <c r="B24" s="2">
        <v>0.88958333333333339</v>
      </c>
      <c r="C24" s="10">
        <f t="shared" si="0"/>
        <v>43285.88958333333</v>
      </c>
      <c r="D24">
        <v>3.76</v>
      </c>
      <c r="E24">
        <f t="shared" si="1"/>
        <v>2</v>
      </c>
      <c r="G24">
        <v>254.38</v>
      </c>
      <c r="J24">
        <v>406.98</v>
      </c>
      <c r="M24">
        <v>803.43</v>
      </c>
      <c r="Q24" t="s">
        <v>3</v>
      </c>
      <c r="R24">
        <f t="shared" si="2"/>
        <v>3.76</v>
      </c>
      <c r="S24">
        <f t="shared" si="3"/>
        <v>7.4799999999999898</v>
      </c>
      <c r="T24">
        <f t="shared" si="4"/>
        <v>6.6899999999999977</v>
      </c>
      <c r="U24">
        <f t="shared" si="5"/>
        <v>7.0899999999999181</v>
      </c>
    </row>
    <row r="25" spans="1:23" ht="14.45" hidden="1" x14ac:dyDescent="0.3">
      <c r="A25" s="11">
        <v>43286</v>
      </c>
      <c r="B25" s="2">
        <v>1.4583333333333332E-2</v>
      </c>
      <c r="C25" s="10">
        <f t="shared" si="0"/>
        <v>43286.01458333333</v>
      </c>
      <c r="D25">
        <v>4.71</v>
      </c>
      <c r="E25">
        <f>$D$1+2</f>
        <v>2</v>
      </c>
      <c r="G25">
        <v>255.81</v>
      </c>
      <c r="J25">
        <v>408.52</v>
      </c>
      <c r="M25">
        <v>805.44</v>
      </c>
      <c r="Q25" t="s">
        <v>3</v>
      </c>
      <c r="R25">
        <f t="shared" si="2"/>
        <v>4.71</v>
      </c>
      <c r="S25">
        <f t="shared" si="3"/>
        <v>8.9099999999999966</v>
      </c>
      <c r="T25">
        <f t="shared" si="4"/>
        <v>8.2299999999999613</v>
      </c>
      <c r="U25">
        <f t="shared" si="5"/>
        <v>9.1000000000000227</v>
      </c>
    </row>
    <row r="26" spans="1:23" ht="14.45" hidden="1" x14ac:dyDescent="0.3">
      <c r="A26" s="11">
        <v>43286</v>
      </c>
      <c r="B26" s="2">
        <v>0.13958333333333334</v>
      </c>
      <c r="C26" s="10">
        <f t="shared" si="0"/>
        <v>43286.13958333333</v>
      </c>
      <c r="D26">
        <v>6.25</v>
      </c>
      <c r="E26">
        <f t="shared" si="1"/>
        <v>2</v>
      </c>
      <c r="G26">
        <v>257.93</v>
      </c>
      <c r="J26">
        <v>410.89</v>
      </c>
      <c r="M26">
        <v>808.56</v>
      </c>
      <c r="Q26" t="s">
        <v>3</v>
      </c>
      <c r="R26">
        <f t="shared" si="2"/>
        <v>6.25</v>
      </c>
      <c r="S26">
        <f t="shared" si="3"/>
        <v>11.030000000000001</v>
      </c>
      <c r="T26">
        <f t="shared" si="4"/>
        <v>10.599999999999966</v>
      </c>
      <c r="U26">
        <f t="shared" si="5"/>
        <v>12.219999999999914</v>
      </c>
    </row>
    <row r="27" spans="1:23" ht="14.45" hidden="1" x14ac:dyDescent="0.3">
      <c r="A27" s="11">
        <v>43286</v>
      </c>
      <c r="B27" s="2">
        <v>0.22291666666666665</v>
      </c>
      <c r="C27" s="10">
        <f t="shared" si="0"/>
        <v>43286.222916666666</v>
      </c>
      <c r="D27">
        <v>7.31</v>
      </c>
      <c r="E27">
        <f t="shared" si="1"/>
        <v>2</v>
      </c>
      <c r="G27">
        <v>259.31</v>
      </c>
      <c r="J27">
        <v>412.43</v>
      </c>
      <c r="M27">
        <v>810.37</v>
      </c>
      <c r="Q27" t="s">
        <v>3</v>
      </c>
      <c r="R27">
        <f t="shared" si="2"/>
        <v>7.31</v>
      </c>
      <c r="S27">
        <f t="shared" si="3"/>
        <v>12.409999999999997</v>
      </c>
      <c r="T27">
        <f t="shared" si="4"/>
        <v>12.139999999999986</v>
      </c>
      <c r="U27">
        <f t="shared" si="5"/>
        <v>14.029999999999973</v>
      </c>
    </row>
    <row r="28" spans="1:23" ht="14.45" x14ac:dyDescent="0.3">
      <c r="A28" s="11">
        <v>43286</v>
      </c>
      <c r="B28" s="2">
        <v>0.37847222222222227</v>
      </c>
      <c r="C28" s="10">
        <f t="shared" si="0"/>
        <v>43286.378472222219</v>
      </c>
      <c r="D28">
        <v>0.04</v>
      </c>
      <c r="E28">
        <f>$D$1+2</f>
        <v>2</v>
      </c>
      <c r="F28">
        <f t="shared" ref="F28:F29" si="20">$D$1-2</f>
        <v>-2</v>
      </c>
      <c r="G28">
        <v>249.92</v>
      </c>
      <c r="H28">
        <f t="shared" ref="H28:H29" si="21">$G$1+2</f>
        <v>248.9</v>
      </c>
      <c r="I28">
        <f t="shared" ref="I28:I29" si="22">$G$1-2</f>
        <v>244.9</v>
      </c>
      <c r="J28">
        <v>401.48</v>
      </c>
      <c r="K28">
        <f t="shared" ref="K28:K29" si="23">$J$1+2</f>
        <v>402.29</v>
      </c>
      <c r="L28">
        <f t="shared" ref="L28:L29" si="24">$J$1-2</f>
        <v>398.29</v>
      </c>
      <c r="M28">
        <v>796.62</v>
      </c>
      <c r="N28">
        <f t="shared" ref="N28:N29" si="25">$M$1+2</f>
        <v>798.34</v>
      </c>
      <c r="O28">
        <f t="shared" ref="O28:O29" si="26">$M$1-2</f>
        <v>794.34</v>
      </c>
      <c r="P28" t="s">
        <v>1</v>
      </c>
      <c r="Q28" t="s">
        <v>2</v>
      </c>
      <c r="R28">
        <f t="shared" si="2"/>
        <v>0.04</v>
      </c>
      <c r="S28">
        <f t="shared" si="3"/>
        <v>3.0199999999999818</v>
      </c>
      <c r="T28">
        <f t="shared" si="4"/>
        <v>1.1899999999999977</v>
      </c>
      <c r="U28">
        <f t="shared" si="5"/>
        <v>0.27999999999997272</v>
      </c>
      <c r="W28" t="s">
        <v>58</v>
      </c>
    </row>
    <row r="29" spans="1:23" ht="14.45" x14ac:dyDescent="0.3">
      <c r="A29" s="11">
        <v>43286</v>
      </c>
      <c r="B29" s="2">
        <v>0.47291666666666665</v>
      </c>
      <c r="C29" s="10">
        <f t="shared" si="0"/>
        <v>43286.472916666666</v>
      </c>
      <c r="D29">
        <v>0.47</v>
      </c>
      <c r="E29">
        <f t="shared" si="1"/>
        <v>2</v>
      </c>
      <c r="F29">
        <f t="shared" si="20"/>
        <v>-2</v>
      </c>
      <c r="G29">
        <v>250.35</v>
      </c>
      <c r="H29">
        <f t="shared" si="21"/>
        <v>248.9</v>
      </c>
      <c r="I29">
        <f t="shared" si="22"/>
        <v>244.9</v>
      </c>
      <c r="J29">
        <v>402.1</v>
      </c>
      <c r="K29">
        <f t="shared" si="23"/>
        <v>402.29</v>
      </c>
      <c r="L29">
        <f t="shared" si="24"/>
        <v>398.29</v>
      </c>
      <c r="M29">
        <v>797.18</v>
      </c>
      <c r="N29">
        <f t="shared" si="25"/>
        <v>798.34</v>
      </c>
      <c r="O29">
        <f t="shared" si="26"/>
        <v>794.34</v>
      </c>
      <c r="Q29" t="s">
        <v>2</v>
      </c>
      <c r="R29">
        <f t="shared" si="2"/>
        <v>0.47</v>
      </c>
      <c r="S29">
        <f t="shared" si="3"/>
        <v>3.4499999999999886</v>
      </c>
      <c r="T29">
        <f t="shared" si="4"/>
        <v>1.8100000000000023</v>
      </c>
      <c r="U29">
        <f t="shared" si="5"/>
        <v>0.83999999999991815</v>
      </c>
      <c r="W29" s="6" t="s">
        <v>65</v>
      </c>
    </row>
    <row r="30" spans="1:23" ht="14.45" hidden="1" x14ac:dyDescent="0.3">
      <c r="A30" s="11">
        <v>43286</v>
      </c>
      <c r="B30" s="2">
        <v>0.63958333333333328</v>
      </c>
      <c r="C30" s="10">
        <f t="shared" si="0"/>
        <v>43286.63958333333</v>
      </c>
      <c r="D30">
        <v>-0.27</v>
      </c>
      <c r="E30">
        <f>$D$1+2</f>
        <v>2</v>
      </c>
      <c r="G30">
        <v>249.72</v>
      </c>
      <c r="J30">
        <v>401.18</v>
      </c>
      <c r="M30">
        <v>795.42</v>
      </c>
      <c r="Q30" t="s">
        <v>3</v>
      </c>
      <c r="R30">
        <f t="shared" si="2"/>
        <v>-0.27</v>
      </c>
      <c r="S30">
        <f t="shared" si="3"/>
        <v>2.8199999999999932</v>
      </c>
      <c r="T30">
        <f t="shared" si="4"/>
        <v>0.88999999999998636</v>
      </c>
      <c r="U30">
        <f t="shared" si="5"/>
        <v>-0.92000000000007276</v>
      </c>
      <c r="W30" t="s">
        <v>110</v>
      </c>
    </row>
    <row r="31" spans="1:23" ht="14.45" hidden="1" x14ac:dyDescent="0.3">
      <c r="A31" s="11">
        <v>43286</v>
      </c>
      <c r="B31" s="2">
        <v>0.77500000000000002</v>
      </c>
      <c r="C31" s="10">
        <f t="shared" si="0"/>
        <v>43286.775000000001</v>
      </c>
      <c r="D31">
        <v>-2.69</v>
      </c>
      <c r="E31">
        <f t="shared" si="1"/>
        <v>2</v>
      </c>
      <c r="G31">
        <v>245.71</v>
      </c>
      <c r="J31">
        <v>397.21</v>
      </c>
      <c r="M31">
        <v>790.4</v>
      </c>
      <c r="Q31" t="s">
        <v>3</v>
      </c>
      <c r="R31">
        <f t="shared" si="2"/>
        <v>-2.69</v>
      </c>
      <c r="S31">
        <f t="shared" si="3"/>
        <v>-1.1899999999999977</v>
      </c>
      <c r="T31">
        <f t="shared" si="4"/>
        <v>-3.0800000000000409</v>
      </c>
      <c r="U31">
        <f t="shared" si="5"/>
        <v>-5.9400000000000546</v>
      </c>
    </row>
    <row r="32" spans="1:23" ht="14.45" hidden="1" x14ac:dyDescent="0.3">
      <c r="A32" s="11">
        <v>43286</v>
      </c>
      <c r="B32" s="2">
        <v>0.88958333333333339</v>
      </c>
      <c r="C32" s="10">
        <f t="shared" si="0"/>
        <v>43286.88958333333</v>
      </c>
      <c r="D32">
        <v>-5.92</v>
      </c>
      <c r="E32">
        <f t="shared" si="1"/>
        <v>2</v>
      </c>
      <c r="G32">
        <v>241.38</v>
      </c>
      <c r="J32">
        <v>392.21</v>
      </c>
      <c r="M32">
        <v>784.21</v>
      </c>
      <c r="Q32" t="s">
        <v>3</v>
      </c>
      <c r="R32">
        <f t="shared" si="2"/>
        <v>-5.92</v>
      </c>
      <c r="S32">
        <f t="shared" si="3"/>
        <v>-5.5200000000000102</v>
      </c>
      <c r="T32">
        <f t="shared" si="4"/>
        <v>-8.0800000000000409</v>
      </c>
      <c r="U32">
        <f t="shared" si="5"/>
        <v>-12.129999999999995</v>
      </c>
    </row>
    <row r="33" spans="1:23" ht="14.45" hidden="1" x14ac:dyDescent="0.3">
      <c r="A33" s="11">
        <v>43287</v>
      </c>
      <c r="B33" s="2">
        <v>1.4583333333333332E-2</v>
      </c>
      <c r="C33" s="10">
        <f t="shared" si="0"/>
        <v>43287.01458333333</v>
      </c>
      <c r="D33">
        <v>-8.51</v>
      </c>
      <c r="E33">
        <f>$D$1+2</f>
        <v>2</v>
      </c>
      <c r="G33">
        <v>238.14</v>
      </c>
      <c r="J33">
        <v>388.2</v>
      </c>
      <c r="M33">
        <v>779.35</v>
      </c>
      <c r="Q33" t="s">
        <v>3</v>
      </c>
      <c r="R33">
        <f t="shared" si="2"/>
        <v>-8.51</v>
      </c>
      <c r="S33">
        <f t="shared" si="3"/>
        <v>-8.7600000000000193</v>
      </c>
      <c r="T33">
        <f t="shared" si="4"/>
        <v>-12.090000000000032</v>
      </c>
      <c r="U33">
        <f t="shared" si="5"/>
        <v>-16.990000000000009</v>
      </c>
    </row>
    <row r="34" spans="1:23" ht="14.45" hidden="1" x14ac:dyDescent="0.3">
      <c r="A34" s="11">
        <v>43287</v>
      </c>
      <c r="B34" s="2">
        <v>0.13958333333333334</v>
      </c>
      <c r="C34" s="10">
        <f t="shared" si="0"/>
        <v>43287.13958333333</v>
      </c>
      <c r="D34">
        <v>-10.06</v>
      </c>
      <c r="E34">
        <f t="shared" si="1"/>
        <v>2</v>
      </c>
      <c r="G34">
        <v>236.22</v>
      </c>
      <c r="J34">
        <v>385.86</v>
      </c>
      <c r="M34">
        <v>776.45</v>
      </c>
      <c r="Q34" t="s">
        <v>3</v>
      </c>
      <c r="R34">
        <f t="shared" si="2"/>
        <v>-10.06</v>
      </c>
      <c r="S34">
        <f t="shared" si="3"/>
        <v>-10.680000000000007</v>
      </c>
      <c r="T34">
        <f t="shared" si="4"/>
        <v>-14.430000000000007</v>
      </c>
      <c r="U34">
        <f t="shared" si="5"/>
        <v>-19.889999999999986</v>
      </c>
    </row>
    <row r="35" spans="1:23" ht="14.45" hidden="1" x14ac:dyDescent="0.3">
      <c r="A35" s="11">
        <v>43287</v>
      </c>
      <c r="B35" s="2">
        <v>0.22291666666666665</v>
      </c>
      <c r="C35" s="10">
        <f t="shared" si="0"/>
        <v>43287.222916666666</v>
      </c>
      <c r="D35">
        <v>-10.76</v>
      </c>
      <c r="E35">
        <f t="shared" si="1"/>
        <v>2</v>
      </c>
      <c r="G35">
        <v>235.35</v>
      </c>
      <c r="J35">
        <v>384.75</v>
      </c>
      <c r="M35">
        <v>775.23</v>
      </c>
      <c r="Q35" t="s">
        <v>3</v>
      </c>
      <c r="R35">
        <f t="shared" si="2"/>
        <v>-10.76</v>
      </c>
      <c r="S35">
        <f t="shared" si="3"/>
        <v>-11.550000000000011</v>
      </c>
      <c r="T35">
        <f t="shared" si="4"/>
        <v>-15.54000000000002</v>
      </c>
      <c r="U35">
        <f t="shared" si="5"/>
        <v>-21.110000000000014</v>
      </c>
    </row>
    <row r="36" spans="1:23" x14ac:dyDescent="0.25">
      <c r="A36" s="11">
        <v>43287</v>
      </c>
      <c r="B36" s="2">
        <v>0.39930555555555558</v>
      </c>
      <c r="C36" s="10">
        <f t="shared" si="0"/>
        <v>43287.399305555555</v>
      </c>
      <c r="D36">
        <v>0.03</v>
      </c>
      <c r="E36">
        <f>$D$1+2</f>
        <v>2</v>
      </c>
      <c r="F36">
        <f t="shared" ref="F36:F37" si="27">$D$1-2</f>
        <v>-2</v>
      </c>
      <c r="G36">
        <v>249.64</v>
      </c>
      <c r="H36">
        <f t="shared" ref="H36:H37" si="28">$G$1+2</f>
        <v>248.9</v>
      </c>
      <c r="I36">
        <f t="shared" ref="I36:I37" si="29">$G$1-2</f>
        <v>244.9</v>
      </c>
      <c r="J36">
        <v>401.3</v>
      </c>
      <c r="K36">
        <f t="shared" ref="K36:K37" si="30">$J$1+2</f>
        <v>402.29</v>
      </c>
      <c r="L36">
        <f t="shared" ref="L36:L37" si="31">$J$1-2</f>
        <v>398.29</v>
      </c>
      <c r="M36">
        <v>796.45</v>
      </c>
      <c r="N36">
        <f t="shared" ref="N36:N37" si="32">$M$1+2</f>
        <v>798.34</v>
      </c>
      <c r="O36">
        <f t="shared" ref="O36:O37" si="33">$M$1-2</f>
        <v>794.34</v>
      </c>
      <c r="P36" t="s">
        <v>1</v>
      </c>
      <c r="Q36" t="s">
        <v>2</v>
      </c>
      <c r="R36">
        <f t="shared" si="2"/>
        <v>0.03</v>
      </c>
      <c r="S36">
        <f t="shared" si="3"/>
        <v>2.7399999999999807</v>
      </c>
      <c r="T36">
        <f t="shared" si="4"/>
        <v>1.0099999999999909</v>
      </c>
      <c r="U36">
        <f t="shared" si="5"/>
        <v>0.11000000000001364</v>
      </c>
      <c r="W36" t="s">
        <v>59</v>
      </c>
    </row>
    <row r="37" spans="1:23" x14ac:dyDescent="0.25">
      <c r="A37" s="11">
        <v>43287</v>
      </c>
      <c r="B37" s="2">
        <v>0.47291666666666665</v>
      </c>
      <c r="C37" s="10">
        <f t="shared" si="0"/>
        <v>43287.472916666666</v>
      </c>
      <c r="D37">
        <v>0.91</v>
      </c>
      <c r="E37">
        <f t="shared" si="1"/>
        <v>2</v>
      </c>
      <c r="F37">
        <f t="shared" si="27"/>
        <v>-2</v>
      </c>
      <c r="G37">
        <v>250.85</v>
      </c>
      <c r="H37">
        <f t="shared" si="28"/>
        <v>248.9</v>
      </c>
      <c r="I37">
        <f t="shared" si="29"/>
        <v>244.9</v>
      </c>
      <c r="J37">
        <v>402.73</v>
      </c>
      <c r="K37">
        <f t="shared" si="30"/>
        <v>402.29</v>
      </c>
      <c r="L37">
        <f t="shared" si="31"/>
        <v>398.29</v>
      </c>
      <c r="M37">
        <v>798.06</v>
      </c>
      <c r="N37">
        <f t="shared" si="32"/>
        <v>798.34</v>
      </c>
      <c r="O37">
        <f t="shared" si="33"/>
        <v>794.34</v>
      </c>
      <c r="Q37" t="s">
        <v>2</v>
      </c>
      <c r="R37">
        <f t="shared" si="2"/>
        <v>0.91</v>
      </c>
      <c r="S37">
        <f t="shared" si="3"/>
        <v>3.9499999999999886</v>
      </c>
      <c r="T37">
        <f t="shared" si="4"/>
        <v>2.4399999999999977</v>
      </c>
      <c r="U37">
        <f t="shared" si="5"/>
        <v>1.7199999999999136</v>
      </c>
      <c r="W37" t="s">
        <v>60</v>
      </c>
    </row>
    <row r="38" spans="1:23" ht="14.45" hidden="1" x14ac:dyDescent="0.3">
      <c r="A38" s="11">
        <v>43287</v>
      </c>
      <c r="B38" s="2">
        <v>0.63958333333333328</v>
      </c>
      <c r="C38" s="10">
        <f t="shared" si="0"/>
        <v>43287.63958333333</v>
      </c>
      <c r="D38">
        <v>2.92</v>
      </c>
      <c r="E38">
        <f>$D$1+2</f>
        <v>2</v>
      </c>
      <c r="G38">
        <v>253.5</v>
      </c>
      <c r="J38">
        <v>406.16</v>
      </c>
      <c r="M38">
        <v>801.84</v>
      </c>
      <c r="Q38" t="s">
        <v>3</v>
      </c>
      <c r="R38">
        <f t="shared" si="2"/>
        <v>2.92</v>
      </c>
      <c r="S38">
        <f t="shared" si="3"/>
        <v>6.5999999999999943</v>
      </c>
      <c r="T38">
        <f t="shared" si="4"/>
        <v>5.8700000000000045</v>
      </c>
      <c r="U38">
        <f t="shared" si="5"/>
        <v>5.5</v>
      </c>
      <c r="W38" s="6" t="s">
        <v>65</v>
      </c>
    </row>
    <row r="39" spans="1:23" ht="14.45" hidden="1" x14ac:dyDescent="0.3">
      <c r="A39" s="11">
        <v>43287</v>
      </c>
      <c r="B39" s="2">
        <v>0.77500000000000002</v>
      </c>
      <c r="C39" s="10">
        <f t="shared" si="0"/>
        <v>43287.775000000001</v>
      </c>
      <c r="D39">
        <v>3.44</v>
      </c>
      <c r="E39">
        <f t="shared" si="1"/>
        <v>2</v>
      </c>
      <c r="G39">
        <v>253.73</v>
      </c>
      <c r="J39">
        <v>406.61</v>
      </c>
      <c r="M39">
        <v>802.53</v>
      </c>
      <c r="Q39" t="s">
        <v>3</v>
      </c>
      <c r="R39">
        <f t="shared" si="2"/>
        <v>3.44</v>
      </c>
      <c r="S39">
        <f t="shared" si="3"/>
        <v>6.8299999999999841</v>
      </c>
      <c r="T39">
        <f t="shared" si="4"/>
        <v>6.3199999999999932</v>
      </c>
      <c r="U39">
        <f t="shared" si="5"/>
        <v>6.1899999999999409</v>
      </c>
      <c r="W39" t="s">
        <v>110</v>
      </c>
    </row>
    <row r="40" spans="1:23" ht="14.45" hidden="1" x14ac:dyDescent="0.3">
      <c r="A40" s="11">
        <v>43287</v>
      </c>
      <c r="B40" s="2">
        <v>0.88958333333333339</v>
      </c>
      <c r="C40" s="10">
        <f t="shared" si="0"/>
        <v>43287.88958333333</v>
      </c>
      <c r="D40">
        <v>1.83</v>
      </c>
      <c r="E40">
        <f t="shared" si="1"/>
        <v>2</v>
      </c>
      <c r="G40">
        <v>251.58</v>
      </c>
      <c r="J40">
        <v>404.07</v>
      </c>
      <c r="M40">
        <v>799.72</v>
      </c>
      <c r="Q40" t="s">
        <v>3</v>
      </c>
      <c r="R40">
        <f t="shared" si="2"/>
        <v>1.83</v>
      </c>
      <c r="S40">
        <f t="shared" si="3"/>
        <v>4.6800000000000068</v>
      </c>
      <c r="T40">
        <f t="shared" si="4"/>
        <v>3.7799999999999727</v>
      </c>
      <c r="U40">
        <f t="shared" si="5"/>
        <v>3.3799999999999955</v>
      </c>
    </row>
    <row r="41" spans="1:23" ht="14.45" hidden="1" x14ac:dyDescent="0.3">
      <c r="A41" s="15">
        <v>43288</v>
      </c>
      <c r="B41" s="2">
        <v>1.4583333333333332E-2</v>
      </c>
      <c r="C41" s="10">
        <f t="shared" si="0"/>
        <v>43288.01458333333</v>
      </c>
      <c r="D41">
        <v>0.83</v>
      </c>
      <c r="E41">
        <f>$D$1+2</f>
        <v>2</v>
      </c>
      <c r="G41">
        <v>250.35</v>
      </c>
      <c r="J41">
        <v>402.54</v>
      </c>
      <c r="M41">
        <v>797.87</v>
      </c>
      <c r="Q41" t="s">
        <v>3</v>
      </c>
      <c r="R41">
        <f t="shared" si="2"/>
        <v>0.83</v>
      </c>
      <c r="S41">
        <f t="shared" si="3"/>
        <v>3.4499999999999886</v>
      </c>
      <c r="T41">
        <f t="shared" si="4"/>
        <v>2.25</v>
      </c>
      <c r="U41">
        <f t="shared" si="5"/>
        <v>1.5299999999999727</v>
      </c>
    </row>
    <row r="42" spans="1:23" ht="14.45" hidden="1" x14ac:dyDescent="0.3">
      <c r="A42" s="1">
        <v>43289</v>
      </c>
      <c r="B42" s="2">
        <v>0.89027777777777783</v>
      </c>
      <c r="C42" s="10">
        <f t="shared" si="0"/>
        <v>43289.890277777777</v>
      </c>
      <c r="D42">
        <v>-4.67</v>
      </c>
      <c r="E42">
        <f t="shared" si="1"/>
        <v>2</v>
      </c>
      <c r="G42">
        <v>242.86</v>
      </c>
      <c r="J42">
        <v>394.15</v>
      </c>
      <c r="M42">
        <v>786.48</v>
      </c>
      <c r="Q42" t="s">
        <v>3</v>
      </c>
      <c r="R42">
        <f t="shared" si="2"/>
        <v>-4.67</v>
      </c>
      <c r="S42">
        <f t="shared" si="3"/>
        <v>-4.039999999999992</v>
      </c>
      <c r="T42">
        <f t="shared" si="4"/>
        <v>-6.1400000000000432</v>
      </c>
      <c r="U42">
        <f t="shared" si="5"/>
        <v>-9.8600000000000136</v>
      </c>
    </row>
    <row r="43" spans="1:23" ht="14.45" hidden="1" x14ac:dyDescent="0.3">
      <c r="A43" s="11">
        <v>43290</v>
      </c>
      <c r="B43" s="2">
        <v>0.13958333333333334</v>
      </c>
      <c r="C43" s="10">
        <f t="shared" si="0"/>
        <v>43290.13958333333</v>
      </c>
      <c r="D43">
        <v>-4.25</v>
      </c>
      <c r="E43">
        <f t="shared" si="1"/>
        <v>2</v>
      </c>
      <c r="G43">
        <v>243.63</v>
      </c>
      <c r="J43">
        <v>394.62</v>
      </c>
      <c r="M43">
        <v>787.53</v>
      </c>
      <c r="Q43" t="s">
        <v>3</v>
      </c>
      <c r="R43">
        <f t="shared" si="2"/>
        <v>-4.25</v>
      </c>
      <c r="S43">
        <f t="shared" si="3"/>
        <v>-3.2700000000000102</v>
      </c>
      <c r="T43">
        <f t="shared" si="4"/>
        <v>-5.6700000000000159</v>
      </c>
      <c r="U43">
        <f t="shared" si="5"/>
        <v>-8.8100000000000591</v>
      </c>
      <c r="V43" t="s">
        <v>56</v>
      </c>
    </row>
    <row r="44" spans="1:23" ht="14.45" hidden="1" x14ac:dyDescent="0.3">
      <c r="A44" s="11">
        <v>43290</v>
      </c>
      <c r="B44" s="2">
        <v>0.22291666666666665</v>
      </c>
      <c r="C44" s="10">
        <f t="shared" si="0"/>
        <v>43290.222916666666</v>
      </c>
      <c r="D44">
        <v>-3.74</v>
      </c>
      <c r="E44">
        <f t="shared" si="1"/>
        <v>2</v>
      </c>
      <c r="G44">
        <v>244.38</v>
      </c>
      <c r="J44">
        <v>395.38</v>
      </c>
      <c r="M44">
        <v>788.66</v>
      </c>
      <c r="Q44" t="s">
        <v>3</v>
      </c>
      <c r="R44">
        <f t="shared" si="2"/>
        <v>-3.74</v>
      </c>
      <c r="S44">
        <f t="shared" si="3"/>
        <v>-2.5200000000000102</v>
      </c>
      <c r="T44">
        <f t="shared" si="4"/>
        <v>-4.910000000000025</v>
      </c>
      <c r="U44">
        <f t="shared" si="5"/>
        <v>-7.6800000000000637</v>
      </c>
      <c r="W44" s="6" t="s">
        <v>65</v>
      </c>
    </row>
    <row r="45" spans="1:23" x14ac:dyDescent="0.25">
      <c r="A45" s="11">
        <v>43290</v>
      </c>
      <c r="B45" s="2">
        <v>0.39097222222222222</v>
      </c>
      <c r="C45" s="10">
        <f t="shared" si="0"/>
        <v>43290.390972222223</v>
      </c>
      <c r="D45">
        <v>0.14000000000000001</v>
      </c>
      <c r="E45">
        <f t="shared" ref="E45:E47" si="34">$D$1+2</f>
        <v>2</v>
      </c>
      <c r="F45">
        <f t="shared" ref="F45:F47" si="35">$D$1-2</f>
        <v>-2</v>
      </c>
      <c r="G45">
        <v>249.84</v>
      </c>
      <c r="H45">
        <f t="shared" ref="H45:H47" si="36">$G$1+2</f>
        <v>248.9</v>
      </c>
      <c r="I45">
        <f t="shared" ref="I45:I47" si="37">$G$1-2</f>
        <v>244.9</v>
      </c>
      <c r="J45">
        <v>401.67</v>
      </c>
      <c r="K45">
        <f t="shared" ref="K45:K47" si="38">$J$1+2</f>
        <v>402.29</v>
      </c>
      <c r="L45">
        <f t="shared" ref="L45:L47" si="39">$J$1-2</f>
        <v>398.29</v>
      </c>
      <c r="M45">
        <v>796.93</v>
      </c>
      <c r="N45">
        <f t="shared" ref="N45:N47" si="40">$M$1+2</f>
        <v>798.34</v>
      </c>
      <c r="O45">
        <f t="shared" ref="O45:O47" si="41">$M$1-2</f>
        <v>794.34</v>
      </c>
      <c r="P45" t="s">
        <v>1</v>
      </c>
      <c r="Q45" t="s">
        <v>2</v>
      </c>
      <c r="R45">
        <f t="shared" si="2"/>
        <v>0.14000000000000001</v>
      </c>
      <c r="S45">
        <f t="shared" si="3"/>
        <v>2.9399999999999977</v>
      </c>
      <c r="T45">
        <f t="shared" si="4"/>
        <v>1.3799999999999955</v>
      </c>
      <c r="U45">
        <f t="shared" si="5"/>
        <v>0.58999999999991815</v>
      </c>
      <c r="W45" t="s">
        <v>110</v>
      </c>
    </row>
    <row r="46" spans="1:23" x14ac:dyDescent="0.25">
      <c r="A46" s="11">
        <v>43290</v>
      </c>
      <c r="B46" s="2">
        <v>0.47291666666666665</v>
      </c>
      <c r="C46" s="10">
        <f t="shared" si="0"/>
        <v>43290.472916666666</v>
      </c>
      <c r="D46">
        <v>1.59</v>
      </c>
      <c r="E46">
        <f t="shared" si="34"/>
        <v>2</v>
      </c>
      <c r="F46">
        <f t="shared" si="35"/>
        <v>-2</v>
      </c>
      <c r="G46">
        <v>251.8</v>
      </c>
      <c r="H46">
        <f t="shared" si="36"/>
        <v>248.9</v>
      </c>
      <c r="I46">
        <f t="shared" si="37"/>
        <v>244.9</v>
      </c>
      <c r="J46">
        <v>404</v>
      </c>
      <c r="K46">
        <f t="shared" si="38"/>
        <v>402.29</v>
      </c>
      <c r="L46">
        <f t="shared" si="39"/>
        <v>398.29</v>
      </c>
      <c r="M46">
        <v>799.42</v>
      </c>
      <c r="N46">
        <f t="shared" si="40"/>
        <v>798.34</v>
      </c>
      <c r="O46">
        <f t="shared" si="41"/>
        <v>794.34</v>
      </c>
      <c r="Q46" t="s">
        <v>2</v>
      </c>
      <c r="R46">
        <f t="shared" si="2"/>
        <v>1.59</v>
      </c>
      <c r="S46">
        <f t="shared" si="3"/>
        <v>4.9000000000000057</v>
      </c>
      <c r="T46">
        <f t="shared" si="4"/>
        <v>3.7099999999999795</v>
      </c>
      <c r="U46">
        <f t="shared" si="5"/>
        <v>3.0799999999999272</v>
      </c>
    </row>
    <row r="47" spans="1:23" x14ac:dyDescent="0.25">
      <c r="A47" s="11">
        <v>43290</v>
      </c>
      <c r="B47" s="2">
        <v>0.63958333333333328</v>
      </c>
      <c r="C47" s="10">
        <f t="shared" si="0"/>
        <v>43290.63958333333</v>
      </c>
      <c r="D47">
        <v>3.81</v>
      </c>
      <c r="E47">
        <f t="shared" si="34"/>
        <v>2</v>
      </c>
      <c r="F47">
        <f t="shared" si="35"/>
        <v>-2</v>
      </c>
      <c r="G47">
        <v>254.73</v>
      </c>
      <c r="H47">
        <f t="shared" si="36"/>
        <v>248.9</v>
      </c>
      <c r="I47">
        <f t="shared" si="37"/>
        <v>244.9</v>
      </c>
      <c r="J47">
        <v>407.38</v>
      </c>
      <c r="K47">
        <f t="shared" si="38"/>
        <v>402.29</v>
      </c>
      <c r="L47">
        <f t="shared" si="39"/>
        <v>398.29</v>
      </c>
      <c r="M47">
        <v>803.75</v>
      </c>
      <c r="N47">
        <f t="shared" si="40"/>
        <v>798.34</v>
      </c>
      <c r="O47">
        <f t="shared" si="41"/>
        <v>794.34</v>
      </c>
      <c r="Q47" t="s">
        <v>2</v>
      </c>
      <c r="R47">
        <f t="shared" si="2"/>
        <v>3.81</v>
      </c>
      <c r="S47">
        <f t="shared" si="3"/>
        <v>7.8299999999999841</v>
      </c>
      <c r="T47">
        <f t="shared" si="4"/>
        <v>7.089999999999975</v>
      </c>
      <c r="U47">
        <f t="shared" si="5"/>
        <v>7.4099999999999682</v>
      </c>
    </row>
    <row r="48" spans="1:23" ht="14.45" hidden="1" x14ac:dyDescent="0.3">
      <c r="A48" s="11">
        <v>43290</v>
      </c>
      <c r="B48" s="2">
        <v>0.77500000000000002</v>
      </c>
      <c r="C48" s="10">
        <f t="shared" si="0"/>
        <v>43290.775000000001</v>
      </c>
      <c r="D48">
        <v>4.51</v>
      </c>
      <c r="G48">
        <v>255.42</v>
      </c>
      <c r="J48">
        <v>408.56</v>
      </c>
      <c r="M48">
        <v>804.88</v>
      </c>
      <c r="Q48" t="s">
        <v>3</v>
      </c>
      <c r="R48">
        <f t="shared" si="2"/>
        <v>4.51</v>
      </c>
      <c r="S48">
        <f t="shared" si="3"/>
        <v>8.5199999999999818</v>
      </c>
      <c r="T48">
        <f t="shared" si="4"/>
        <v>8.2699999999999818</v>
      </c>
      <c r="U48">
        <f t="shared" si="5"/>
        <v>8.5399999999999636</v>
      </c>
    </row>
    <row r="49" spans="1:23" ht="14.45" hidden="1" x14ac:dyDescent="0.3">
      <c r="A49" s="11">
        <v>43290</v>
      </c>
      <c r="B49" s="2">
        <v>0.88958333333333339</v>
      </c>
      <c r="C49" s="10">
        <f t="shared" si="0"/>
        <v>43290.88958333333</v>
      </c>
      <c r="D49">
        <v>3.69</v>
      </c>
      <c r="G49">
        <v>254.25</v>
      </c>
      <c r="J49">
        <v>407.23</v>
      </c>
      <c r="M49">
        <v>803.54</v>
      </c>
      <c r="Q49" t="s">
        <v>3</v>
      </c>
      <c r="R49">
        <f t="shared" si="2"/>
        <v>3.69</v>
      </c>
      <c r="S49">
        <f t="shared" si="3"/>
        <v>7.3499999999999943</v>
      </c>
      <c r="T49">
        <f t="shared" si="4"/>
        <v>6.9399999999999977</v>
      </c>
      <c r="U49">
        <f t="shared" si="5"/>
        <v>7.1999999999999318</v>
      </c>
    </row>
    <row r="50" spans="1:23" ht="14.45" hidden="1" x14ac:dyDescent="0.3">
      <c r="A50" s="11">
        <v>43291</v>
      </c>
      <c r="B50" s="2">
        <v>1.5277777777777777E-2</v>
      </c>
      <c r="C50" s="10">
        <f t="shared" si="0"/>
        <v>43291.015277777777</v>
      </c>
      <c r="D50">
        <v>3.36</v>
      </c>
      <c r="G50">
        <v>253.85</v>
      </c>
      <c r="J50">
        <v>406.63</v>
      </c>
      <c r="M50">
        <v>803.15</v>
      </c>
      <c r="Q50" t="s">
        <v>3</v>
      </c>
      <c r="R50">
        <f t="shared" si="2"/>
        <v>3.36</v>
      </c>
      <c r="S50">
        <f t="shared" si="3"/>
        <v>6.9499999999999886</v>
      </c>
      <c r="T50">
        <f t="shared" si="4"/>
        <v>6.339999999999975</v>
      </c>
      <c r="U50">
        <f t="shared" si="5"/>
        <v>6.8099999999999454</v>
      </c>
    </row>
    <row r="51" spans="1:23" ht="14.45" hidden="1" x14ac:dyDescent="0.3">
      <c r="A51" s="11">
        <v>43291</v>
      </c>
      <c r="B51" s="2">
        <v>0.14027777777777778</v>
      </c>
      <c r="C51" s="10">
        <f t="shared" si="0"/>
        <v>43291.140277777777</v>
      </c>
      <c r="D51">
        <v>3.73</v>
      </c>
      <c r="G51">
        <v>254.44</v>
      </c>
      <c r="J51">
        <v>407.12</v>
      </c>
      <c r="M51">
        <v>804.1</v>
      </c>
      <c r="Q51" t="s">
        <v>3</v>
      </c>
      <c r="R51">
        <f t="shared" si="2"/>
        <v>3.73</v>
      </c>
      <c r="S51">
        <f t="shared" si="3"/>
        <v>7.539999999999992</v>
      </c>
      <c r="T51">
        <f t="shared" si="4"/>
        <v>6.8299999999999841</v>
      </c>
      <c r="U51">
        <f t="shared" si="5"/>
        <v>7.7599999999999909</v>
      </c>
    </row>
    <row r="52" spans="1:23" ht="14.45" hidden="1" x14ac:dyDescent="0.3">
      <c r="A52" s="11">
        <v>43291</v>
      </c>
      <c r="B52" s="2">
        <v>0.22291666666666665</v>
      </c>
      <c r="C52" s="10">
        <f t="shared" si="0"/>
        <v>43291.222916666666</v>
      </c>
      <c r="D52">
        <v>4.28</v>
      </c>
      <c r="G52">
        <v>255.09</v>
      </c>
      <c r="J52">
        <v>407.83</v>
      </c>
      <c r="M52">
        <v>805.15</v>
      </c>
      <c r="Q52" t="s">
        <v>3</v>
      </c>
      <c r="R52">
        <f t="shared" si="2"/>
        <v>4.28</v>
      </c>
      <c r="S52">
        <f t="shared" si="3"/>
        <v>8.1899999999999977</v>
      </c>
      <c r="T52">
        <f t="shared" si="4"/>
        <v>7.5399999999999636</v>
      </c>
      <c r="U52">
        <f t="shared" si="5"/>
        <v>8.8099999999999454</v>
      </c>
    </row>
    <row r="53" spans="1:23" x14ac:dyDescent="0.25">
      <c r="A53" s="11">
        <v>43291</v>
      </c>
      <c r="B53" s="2">
        <v>0.41388888888888892</v>
      </c>
      <c r="C53" s="10">
        <f t="shared" si="0"/>
        <v>43291.413888888892</v>
      </c>
      <c r="D53">
        <v>0.13</v>
      </c>
      <c r="E53">
        <f t="shared" ref="E53:E54" si="42">$D$1+2</f>
        <v>2</v>
      </c>
      <c r="F53">
        <f t="shared" ref="F53:F54" si="43">$D$1-2</f>
        <v>-2</v>
      </c>
      <c r="G53">
        <v>249.91</v>
      </c>
      <c r="H53">
        <f t="shared" ref="H53:H54" si="44">$G$1+2</f>
        <v>248.9</v>
      </c>
      <c r="I53">
        <f t="shared" ref="I53:I54" si="45">$G$1-2</f>
        <v>244.9</v>
      </c>
      <c r="J53">
        <v>401.77</v>
      </c>
      <c r="K53">
        <f t="shared" ref="K53:K54" si="46">$J$1+2</f>
        <v>402.29</v>
      </c>
      <c r="L53">
        <f t="shared" ref="L53:L54" si="47">$J$1-2</f>
        <v>398.29</v>
      </c>
      <c r="M53">
        <v>796.86</v>
      </c>
      <c r="N53">
        <f t="shared" ref="N53:N54" si="48">$M$1+2</f>
        <v>798.34</v>
      </c>
      <c r="O53">
        <f t="shared" ref="O53:O54" si="49">$M$1-2</f>
        <v>794.34</v>
      </c>
      <c r="P53" t="s">
        <v>1</v>
      </c>
      <c r="Q53" t="s">
        <v>2</v>
      </c>
      <c r="R53">
        <f t="shared" si="2"/>
        <v>0.13</v>
      </c>
      <c r="S53">
        <f t="shared" si="3"/>
        <v>3.0099999999999909</v>
      </c>
      <c r="T53">
        <f t="shared" si="4"/>
        <v>1.4799999999999613</v>
      </c>
      <c r="U53">
        <f t="shared" si="5"/>
        <v>0.51999999999998181</v>
      </c>
      <c r="W53" t="s">
        <v>61</v>
      </c>
    </row>
    <row r="54" spans="1:23" x14ac:dyDescent="0.25">
      <c r="A54" s="11">
        <v>43291</v>
      </c>
      <c r="B54" s="2">
        <v>0.47291666666666665</v>
      </c>
      <c r="C54" s="10">
        <f t="shared" si="0"/>
        <v>43291.472916666666</v>
      </c>
      <c r="D54">
        <v>1.43</v>
      </c>
      <c r="E54">
        <f t="shared" si="42"/>
        <v>2</v>
      </c>
      <c r="F54">
        <f t="shared" si="43"/>
        <v>-2</v>
      </c>
      <c r="G54">
        <v>251.81</v>
      </c>
      <c r="H54">
        <f t="shared" si="44"/>
        <v>248.9</v>
      </c>
      <c r="I54">
        <f t="shared" si="45"/>
        <v>244.9</v>
      </c>
      <c r="J54">
        <v>403.89</v>
      </c>
      <c r="K54">
        <f t="shared" si="46"/>
        <v>402.29</v>
      </c>
      <c r="L54">
        <f t="shared" si="47"/>
        <v>398.29</v>
      </c>
      <c r="M54">
        <v>799.72</v>
      </c>
      <c r="N54">
        <f t="shared" si="48"/>
        <v>798.34</v>
      </c>
      <c r="O54">
        <f t="shared" si="49"/>
        <v>794.34</v>
      </c>
      <c r="Q54" t="s">
        <v>2</v>
      </c>
      <c r="R54">
        <f t="shared" si="2"/>
        <v>1.43</v>
      </c>
      <c r="S54">
        <f t="shared" si="3"/>
        <v>4.9099999999999966</v>
      </c>
      <c r="T54">
        <f t="shared" si="4"/>
        <v>3.5999999999999659</v>
      </c>
      <c r="U54">
        <f t="shared" si="5"/>
        <v>3.3799999999999955</v>
      </c>
      <c r="W54" s="6" t="s">
        <v>65</v>
      </c>
    </row>
    <row r="55" spans="1:23" ht="14.45" hidden="1" x14ac:dyDescent="0.3">
      <c r="A55" s="11">
        <v>43291</v>
      </c>
      <c r="B55" s="2">
        <v>0.63958333333333328</v>
      </c>
      <c r="C55" s="10">
        <f t="shared" si="0"/>
        <v>43291.63958333333</v>
      </c>
      <c r="D55">
        <v>4.9000000000000004</v>
      </c>
      <c r="G55">
        <v>256.25</v>
      </c>
      <c r="J55">
        <v>409.03</v>
      </c>
      <c r="M55">
        <v>806.04</v>
      </c>
      <c r="Q55" t="s">
        <v>3</v>
      </c>
      <c r="R55">
        <f t="shared" si="2"/>
        <v>4.9000000000000004</v>
      </c>
      <c r="S55">
        <f t="shared" si="3"/>
        <v>9.3499999999999943</v>
      </c>
      <c r="T55">
        <f t="shared" si="4"/>
        <v>8.7399999999999523</v>
      </c>
      <c r="U55">
        <f t="shared" si="5"/>
        <v>9.6999999999999318</v>
      </c>
      <c r="W55" t="s">
        <v>110</v>
      </c>
    </row>
    <row r="56" spans="1:23" ht="14.45" hidden="1" x14ac:dyDescent="0.3">
      <c r="A56" s="11">
        <v>43291</v>
      </c>
      <c r="B56" s="2">
        <v>0.77500000000000002</v>
      </c>
      <c r="C56" s="10">
        <f t="shared" si="0"/>
        <v>43291.775000000001</v>
      </c>
      <c r="D56">
        <v>6.71</v>
      </c>
      <c r="G56">
        <v>258.55</v>
      </c>
      <c r="J56">
        <v>411.84</v>
      </c>
      <c r="M56">
        <v>809.86</v>
      </c>
      <c r="Q56" t="s">
        <v>3</v>
      </c>
      <c r="R56">
        <f t="shared" si="2"/>
        <v>6.71</v>
      </c>
      <c r="S56">
        <f t="shared" si="3"/>
        <v>11.650000000000006</v>
      </c>
      <c r="T56">
        <f t="shared" si="4"/>
        <v>11.549999999999955</v>
      </c>
      <c r="U56">
        <f t="shared" si="5"/>
        <v>13.519999999999982</v>
      </c>
    </row>
    <row r="57" spans="1:23" ht="14.45" hidden="1" x14ac:dyDescent="0.3">
      <c r="A57" s="11">
        <v>43291</v>
      </c>
      <c r="B57" s="2">
        <v>0.88958333333333339</v>
      </c>
      <c r="C57" s="10">
        <f t="shared" si="0"/>
        <v>43291.88958333333</v>
      </c>
      <c r="D57">
        <v>7.35</v>
      </c>
      <c r="G57">
        <v>259.32</v>
      </c>
      <c r="J57">
        <v>412.79</v>
      </c>
      <c r="M57">
        <v>810.99</v>
      </c>
      <c r="Q57" t="s">
        <v>3</v>
      </c>
      <c r="R57">
        <f t="shared" si="2"/>
        <v>7.35</v>
      </c>
      <c r="S57">
        <f t="shared" si="3"/>
        <v>12.419999999999987</v>
      </c>
      <c r="T57">
        <f t="shared" si="4"/>
        <v>12.5</v>
      </c>
      <c r="U57">
        <f t="shared" si="5"/>
        <v>14.649999999999977</v>
      </c>
    </row>
    <row r="58" spans="1:23" ht="14.45" hidden="1" x14ac:dyDescent="0.3">
      <c r="A58" s="11">
        <v>43292</v>
      </c>
      <c r="B58" s="2">
        <v>1.5277777777777777E-2</v>
      </c>
      <c r="C58" s="10">
        <f t="shared" si="0"/>
        <v>43292.015277777777</v>
      </c>
      <c r="D58">
        <v>7.53</v>
      </c>
      <c r="G58">
        <v>259.62</v>
      </c>
      <c r="J58">
        <v>413.14</v>
      </c>
      <c r="M58">
        <v>811.5</v>
      </c>
      <c r="Q58" t="s">
        <v>3</v>
      </c>
      <c r="R58">
        <f t="shared" si="2"/>
        <v>7.53</v>
      </c>
      <c r="S58">
        <f t="shared" si="3"/>
        <v>12.719999999999999</v>
      </c>
      <c r="T58">
        <f t="shared" si="4"/>
        <v>12.849999999999966</v>
      </c>
      <c r="U58">
        <f t="shared" si="5"/>
        <v>15.159999999999968</v>
      </c>
    </row>
    <row r="59" spans="1:23" ht="14.45" hidden="1" x14ac:dyDescent="0.3">
      <c r="A59" s="11">
        <v>43292</v>
      </c>
      <c r="B59" s="2">
        <v>0.14027777777777778</v>
      </c>
      <c r="C59" s="10">
        <f t="shared" si="0"/>
        <v>43292.140277777777</v>
      </c>
      <c r="D59">
        <v>7.91</v>
      </c>
      <c r="G59">
        <v>260.10000000000002</v>
      </c>
      <c r="J59">
        <v>413.72</v>
      </c>
      <c r="M59">
        <v>812.23</v>
      </c>
      <c r="Q59" t="s">
        <v>3</v>
      </c>
      <c r="R59">
        <f t="shared" si="2"/>
        <v>7.91</v>
      </c>
      <c r="S59">
        <f t="shared" si="3"/>
        <v>13.200000000000017</v>
      </c>
      <c r="T59">
        <f t="shared" si="4"/>
        <v>13.430000000000007</v>
      </c>
      <c r="U59">
        <f t="shared" si="5"/>
        <v>15.889999999999986</v>
      </c>
    </row>
    <row r="60" spans="1:23" ht="14.45" hidden="1" x14ac:dyDescent="0.3">
      <c r="A60" s="11">
        <v>43292</v>
      </c>
      <c r="B60" s="2">
        <v>0.22291666666666665</v>
      </c>
      <c r="C60" s="10">
        <f t="shared" si="0"/>
        <v>43292.222916666666</v>
      </c>
      <c r="D60">
        <v>8.14</v>
      </c>
      <c r="G60">
        <v>260.44</v>
      </c>
      <c r="J60">
        <v>414.09</v>
      </c>
      <c r="M60">
        <v>812.75</v>
      </c>
      <c r="Q60" t="s">
        <v>3</v>
      </c>
      <c r="R60">
        <f t="shared" si="2"/>
        <v>8.14</v>
      </c>
      <c r="S60">
        <f t="shared" si="3"/>
        <v>13.539999999999992</v>
      </c>
      <c r="T60">
        <f t="shared" si="4"/>
        <v>13.799999999999955</v>
      </c>
      <c r="U60">
        <f t="shared" si="5"/>
        <v>16.409999999999968</v>
      </c>
    </row>
    <row r="61" spans="1:23" ht="14.45" hidden="1" x14ac:dyDescent="0.3">
      <c r="A61" s="11">
        <v>43292</v>
      </c>
      <c r="B61" s="2">
        <v>0.47291666666666665</v>
      </c>
      <c r="C61" s="10">
        <f t="shared" si="0"/>
        <v>43292.472916666666</v>
      </c>
      <c r="D61">
        <v>8.32</v>
      </c>
      <c r="G61">
        <v>260.58999999999997</v>
      </c>
      <c r="J61">
        <v>414.39</v>
      </c>
      <c r="M61">
        <v>812.99</v>
      </c>
      <c r="Q61" t="s">
        <v>3</v>
      </c>
      <c r="R61">
        <f t="shared" si="2"/>
        <v>8.32</v>
      </c>
      <c r="S61">
        <f t="shared" si="3"/>
        <v>13.689999999999969</v>
      </c>
      <c r="T61">
        <f t="shared" si="4"/>
        <v>14.099999999999966</v>
      </c>
      <c r="U61">
        <f t="shared" si="5"/>
        <v>16.649999999999977</v>
      </c>
    </row>
    <row r="62" spans="1:23" ht="14.45" hidden="1" x14ac:dyDescent="0.3">
      <c r="A62" s="11">
        <v>43292</v>
      </c>
      <c r="B62" s="2">
        <v>0.63958333333333328</v>
      </c>
      <c r="C62" s="10">
        <f t="shared" si="0"/>
        <v>43292.63958333333</v>
      </c>
      <c r="D62">
        <v>8.18</v>
      </c>
      <c r="G62">
        <v>260.33999999999997</v>
      </c>
      <c r="J62">
        <v>414.38</v>
      </c>
      <c r="M62">
        <v>812.66</v>
      </c>
      <c r="Q62" t="s">
        <v>3</v>
      </c>
      <c r="R62">
        <f t="shared" si="2"/>
        <v>8.18</v>
      </c>
      <c r="S62">
        <f t="shared" si="3"/>
        <v>13.439999999999969</v>
      </c>
      <c r="T62">
        <f t="shared" si="4"/>
        <v>14.089999999999975</v>
      </c>
      <c r="U62">
        <f t="shared" si="5"/>
        <v>16.319999999999936</v>
      </c>
    </row>
    <row r="63" spans="1:23" ht="14.45" hidden="1" x14ac:dyDescent="0.3">
      <c r="A63" s="11">
        <v>43292</v>
      </c>
      <c r="B63" s="2">
        <v>0.77500000000000002</v>
      </c>
      <c r="C63" s="10">
        <f t="shared" si="0"/>
        <v>43292.775000000001</v>
      </c>
      <c r="D63">
        <v>7.66</v>
      </c>
      <c r="G63">
        <v>259.57</v>
      </c>
      <c r="J63">
        <v>413.67</v>
      </c>
      <c r="M63">
        <v>811.53</v>
      </c>
      <c r="Q63" t="s">
        <v>3</v>
      </c>
      <c r="R63">
        <f t="shared" si="2"/>
        <v>7.66</v>
      </c>
      <c r="S63">
        <f t="shared" si="3"/>
        <v>12.669999999999987</v>
      </c>
      <c r="T63">
        <f t="shared" si="4"/>
        <v>13.379999999999995</v>
      </c>
      <c r="U63">
        <f t="shared" si="5"/>
        <v>15.189999999999941</v>
      </c>
    </row>
    <row r="64" spans="1:23" ht="14.45" hidden="1" x14ac:dyDescent="0.3">
      <c r="A64" s="11">
        <v>43292</v>
      </c>
      <c r="B64" s="2">
        <v>0.88958333333333339</v>
      </c>
      <c r="C64" s="10">
        <f t="shared" si="0"/>
        <v>43292.88958333333</v>
      </c>
      <c r="D64">
        <v>7.29</v>
      </c>
      <c r="G64">
        <v>259.31</v>
      </c>
      <c r="J64">
        <v>413.46</v>
      </c>
      <c r="M64">
        <v>810.91</v>
      </c>
      <c r="Q64" t="s">
        <v>3</v>
      </c>
      <c r="R64">
        <f t="shared" si="2"/>
        <v>7.29</v>
      </c>
      <c r="S64">
        <f t="shared" si="3"/>
        <v>12.409999999999997</v>
      </c>
      <c r="T64">
        <f t="shared" si="4"/>
        <v>13.169999999999959</v>
      </c>
      <c r="U64">
        <f t="shared" si="5"/>
        <v>14.569999999999936</v>
      </c>
    </row>
    <row r="65" spans="1:23" ht="14.45" hidden="1" x14ac:dyDescent="0.3">
      <c r="A65" s="11">
        <v>43293</v>
      </c>
      <c r="B65" s="2">
        <v>1.5277777777777777E-2</v>
      </c>
      <c r="C65" s="10">
        <f t="shared" si="0"/>
        <v>43293.015277777777</v>
      </c>
      <c r="D65">
        <v>8.0399999999999991</v>
      </c>
      <c r="G65">
        <v>260.2</v>
      </c>
      <c r="J65">
        <v>414.28</v>
      </c>
      <c r="M65">
        <v>812.37</v>
      </c>
      <c r="Q65" t="s">
        <v>3</v>
      </c>
      <c r="R65">
        <f t="shared" si="2"/>
        <v>8.0399999999999991</v>
      </c>
      <c r="S65">
        <f t="shared" si="3"/>
        <v>13.299999999999983</v>
      </c>
      <c r="T65">
        <f t="shared" si="4"/>
        <v>13.989999999999952</v>
      </c>
      <c r="U65">
        <f t="shared" si="5"/>
        <v>16.029999999999973</v>
      </c>
    </row>
    <row r="66" spans="1:23" ht="14.45" hidden="1" x14ac:dyDescent="0.3">
      <c r="A66" s="11">
        <v>43293</v>
      </c>
      <c r="B66" s="2">
        <v>0.14027777777777778</v>
      </c>
      <c r="C66" s="10">
        <f t="shared" si="0"/>
        <v>43293.140277777777</v>
      </c>
      <c r="D66">
        <v>7.44</v>
      </c>
      <c r="G66">
        <v>259.26</v>
      </c>
      <c r="J66">
        <v>413.2</v>
      </c>
      <c r="M66">
        <v>811.14</v>
      </c>
      <c r="Q66" t="s">
        <v>3</v>
      </c>
      <c r="R66">
        <f t="shared" si="2"/>
        <v>7.44</v>
      </c>
      <c r="S66">
        <f t="shared" si="3"/>
        <v>12.359999999999985</v>
      </c>
      <c r="T66">
        <f t="shared" si="4"/>
        <v>12.909999999999968</v>
      </c>
      <c r="U66">
        <f t="shared" si="5"/>
        <v>14.799999999999955</v>
      </c>
    </row>
    <row r="67" spans="1:23" ht="14.45" hidden="1" x14ac:dyDescent="0.3">
      <c r="A67" s="11">
        <v>43293</v>
      </c>
      <c r="B67" s="2">
        <v>0.22291666666666665</v>
      </c>
      <c r="C67" s="10">
        <f t="shared" ref="C67:C130" si="50">A67+B67</f>
        <v>43293.222916666666</v>
      </c>
      <c r="D67">
        <v>6.97</v>
      </c>
      <c r="G67">
        <v>258.68</v>
      </c>
      <c r="J67">
        <v>412.42</v>
      </c>
      <c r="M67">
        <v>810.33</v>
      </c>
      <c r="Q67" t="s">
        <v>3</v>
      </c>
      <c r="R67">
        <f t="shared" ref="R67:R130" si="51">D67-0</f>
        <v>6.97</v>
      </c>
      <c r="S67">
        <f t="shared" ref="S67:S130" si="52">G67-$G$1</f>
        <v>11.780000000000001</v>
      </c>
      <c r="T67">
        <f t="shared" ref="T67:T130" si="53">J67-$J$1</f>
        <v>12.129999999999995</v>
      </c>
      <c r="U67">
        <f t="shared" ref="U67:U130" si="54">M67-$M$1</f>
        <v>13.990000000000009</v>
      </c>
    </row>
    <row r="68" spans="1:23" x14ac:dyDescent="0.25">
      <c r="A68" s="11">
        <v>43293</v>
      </c>
      <c r="B68" s="2">
        <v>0.3354166666666667</v>
      </c>
      <c r="C68" s="10">
        <f t="shared" si="50"/>
        <v>43293.335416666669</v>
      </c>
      <c r="D68">
        <v>-0.03</v>
      </c>
      <c r="E68">
        <f t="shared" ref="E68:E70" si="55">$D$1+2</f>
        <v>2</v>
      </c>
      <c r="F68">
        <f t="shared" ref="F68:F70" si="56">$D$1-2</f>
        <v>-2</v>
      </c>
      <c r="G68">
        <v>249.65</v>
      </c>
      <c r="H68">
        <f t="shared" ref="H68:H70" si="57">$G$1+2</f>
        <v>248.9</v>
      </c>
      <c r="I68">
        <f t="shared" ref="I68:I70" si="58">$G$1-2</f>
        <v>244.9</v>
      </c>
      <c r="J68">
        <v>401.64</v>
      </c>
      <c r="K68">
        <f t="shared" ref="K68:K70" si="59">$J$1+2</f>
        <v>402.29</v>
      </c>
      <c r="L68">
        <f t="shared" ref="L68:L70" si="60">$J$1-2</f>
        <v>398.29</v>
      </c>
      <c r="M68">
        <v>796.32</v>
      </c>
      <c r="N68">
        <f t="shared" ref="N68:N70" si="61">$M$1+2</f>
        <v>798.34</v>
      </c>
      <c r="O68">
        <f t="shared" ref="O68:O70" si="62">$M$1-2</f>
        <v>794.34</v>
      </c>
      <c r="P68" t="s">
        <v>1</v>
      </c>
      <c r="Q68" t="s">
        <v>2</v>
      </c>
      <c r="R68">
        <f t="shared" si="51"/>
        <v>-0.03</v>
      </c>
      <c r="S68">
        <f t="shared" si="52"/>
        <v>2.75</v>
      </c>
      <c r="T68">
        <f t="shared" si="53"/>
        <v>1.3499999999999659</v>
      </c>
      <c r="U68">
        <f t="shared" si="54"/>
        <v>-1.999999999998181E-2</v>
      </c>
      <c r="W68" t="s">
        <v>62</v>
      </c>
    </row>
    <row r="69" spans="1:23" x14ac:dyDescent="0.25">
      <c r="A69" s="11">
        <v>43293</v>
      </c>
      <c r="B69" s="2">
        <v>0.47291666666666665</v>
      </c>
      <c r="C69" s="10">
        <f t="shared" si="50"/>
        <v>43293.472916666666</v>
      </c>
      <c r="D69">
        <v>1.38</v>
      </c>
      <c r="E69">
        <f t="shared" si="55"/>
        <v>2</v>
      </c>
      <c r="F69">
        <f t="shared" si="56"/>
        <v>-2</v>
      </c>
      <c r="G69">
        <v>251.64</v>
      </c>
      <c r="H69">
        <f t="shared" si="57"/>
        <v>248.9</v>
      </c>
      <c r="I69">
        <f t="shared" si="58"/>
        <v>244.9</v>
      </c>
      <c r="J69">
        <v>403.97</v>
      </c>
      <c r="K69">
        <f t="shared" si="59"/>
        <v>402.29</v>
      </c>
      <c r="L69">
        <f t="shared" si="60"/>
        <v>398.29</v>
      </c>
      <c r="M69">
        <v>798.92</v>
      </c>
      <c r="N69">
        <f t="shared" si="61"/>
        <v>798.34</v>
      </c>
      <c r="O69">
        <f t="shared" si="62"/>
        <v>794.34</v>
      </c>
      <c r="Q69" t="s">
        <v>2</v>
      </c>
      <c r="R69">
        <f t="shared" si="51"/>
        <v>1.38</v>
      </c>
      <c r="S69">
        <f t="shared" si="52"/>
        <v>4.7399999999999807</v>
      </c>
      <c r="T69">
        <f t="shared" si="53"/>
        <v>3.6800000000000068</v>
      </c>
      <c r="U69">
        <f t="shared" si="54"/>
        <v>2.5799999999999272</v>
      </c>
      <c r="W69" s="6" t="s">
        <v>65</v>
      </c>
    </row>
    <row r="70" spans="1:23" x14ac:dyDescent="0.25">
      <c r="A70" s="11">
        <v>43293</v>
      </c>
      <c r="B70" s="2">
        <v>0.63958333333333328</v>
      </c>
      <c r="C70" s="10">
        <f t="shared" si="50"/>
        <v>43293.63958333333</v>
      </c>
      <c r="D70">
        <v>2.78</v>
      </c>
      <c r="E70">
        <f t="shared" si="55"/>
        <v>2</v>
      </c>
      <c r="F70">
        <f t="shared" si="56"/>
        <v>-2</v>
      </c>
      <c r="G70">
        <v>253.38</v>
      </c>
      <c r="H70">
        <f t="shared" si="57"/>
        <v>248.9</v>
      </c>
      <c r="I70">
        <f t="shared" si="58"/>
        <v>244.9</v>
      </c>
      <c r="J70">
        <v>406.16</v>
      </c>
      <c r="K70">
        <f t="shared" si="59"/>
        <v>402.29</v>
      </c>
      <c r="L70">
        <f t="shared" si="60"/>
        <v>398.29</v>
      </c>
      <c r="M70">
        <v>801.54</v>
      </c>
      <c r="N70">
        <f t="shared" si="61"/>
        <v>798.34</v>
      </c>
      <c r="O70">
        <f t="shared" si="62"/>
        <v>794.34</v>
      </c>
      <c r="Q70" t="s">
        <v>2</v>
      </c>
      <c r="R70">
        <f t="shared" si="51"/>
        <v>2.78</v>
      </c>
      <c r="S70">
        <f t="shared" si="52"/>
        <v>6.4799999999999898</v>
      </c>
      <c r="T70">
        <f t="shared" si="53"/>
        <v>5.8700000000000045</v>
      </c>
      <c r="U70">
        <f t="shared" si="54"/>
        <v>5.1999999999999318</v>
      </c>
      <c r="W70" t="s">
        <v>110</v>
      </c>
    </row>
    <row r="71" spans="1:23" ht="14.45" hidden="1" x14ac:dyDescent="0.3">
      <c r="A71" s="11">
        <v>43293</v>
      </c>
      <c r="B71" s="2">
        <v>0.77500000000000002</v>
      </c>
      <c r="C71" s="10">
        <f t="shared" si="50"/>
        <v>43293.775000000001</v>
      </c>
      <c r="D71">
        <v>2.38</v>
      </c>
      <c r="G71">
        <v>252.65</v>
      </c>
      <c r="J71">
        <v>405.63</v>
      </c>
      <c r="M71">
        <v>800.58</v>
      </c>
      <c r="Q71" t="s">
        <v>3</v>
      </c>
      <c r="R71">
        <f t="shared" si="51"/>
        <v>2.38</v>
      </c>
      <c r="S71">
        <f t="shared" si="52"/>
        <v>5.75</v>
      </c>
      <c r="T71">
        <f t="shared" si="53"/>
        <v>5.339999999999975</v>
      </c>
      <c r="U71">
        <f t="shared" si="54"/>
        <v>4.2400000000000091</v>
      </c>
    </row>
    <row r="72" spans="1:23" ht="14.45" hidden="1" x14ac:dyDescent="0.3">
      <c r="A72" s="11">
        <v>43293</v>
      </c>
      <c r="B72" s="2">
        <v>0.88958333333333339</v>
      </c>
      <c r="C72" s="10">
        <f t="shared" si="50"/>
        <v>43293.88958333333</v>
      </c>
      <c r="D72">
        <v>1.28</v>
      </c>
      <c r="G72">
        <v>251.06</v>
      </c>
      <c r="J72">
        <v>403.86</v>
      </c>
      <c r="M72">
        <v>798.48</v>
      </c>
      <c r="Q72" t="s">
        <v>3</v>
      </c>
      <c r="R72">
        <f t="shared" si="51"/>
        <v>1.28</v>
      </c>
      <c r="S72">
        <f t="shared" si="52"/>
        <v>4.1599999999999966</v>
      </c>
      <c r="T72">
        <f t="shared" si="53"/>
        <v>3.5699999999999932</v>
      </c>
      <c r="U72">
        <f t="shared" si="54"/>
        <v>2.1399999999999864</v>
      </c>
    </row>
    <row r="73" spans="1:23" ht="14.45" hidden="1" x14ac:dyDescent="0.3">
      <c r="A73" s="11">
        <v>43294</v>
      </c>
      <c r="B73" s="2">
        <v>1.5277777777777777E-2</v>
      </c>
      <c r="C73" s="10">
        <f t="shared" si="50"/>
        <v>43294.015277777777</v>
      </c>
      <c r="D73">
        <v>-0.4</v>
      </c>
      <c r="G73">
        <v>248.89</v>
      </c>
      <c r="J73">
        <v>401.22</v>
      </c>
      <c r="M73">
        <v>795.31</v>
      </c>
      <c r="Q73" t="s">
        <v>3</v>
      </c>
      <c r="R73">
        <f t="shared" si="51"/>
        <v>-0.4</v>
      </c>
      <c r="S73">
        <f t="shared" si="52"/>
        <v>1.9899999999999807</v>
      </c>
      <c r="T73">
        <f t="shared" si="53"/>
        <v>0.93000000000000682</v>
      </c>
      <c r="U73">
        <f t="shared" si="54"/>
        <v>-1.0300000000000864</v>
      </c>
      <c r="W73" t="s">
        <v>53</v>
      </c>
    </row>
    <row r="74" spans="1:23" ht="14.45" hidden="1" x14ac:dyDescent="0.3">
      <c r="A74" s="11">
        <v>43294</v>
      </c>
      <c r="B74" s="2">
        <v>0.14027777777777778</v>
      </c>
      <c r="C74" s="10">
        <f t="shared" si="50"/>
        <v>43294.140277777777</v>
      </c>
      <c r="D74">
        <v>-1.25</v>
      </c>
      <c r="G74">
        <v>247.82</v>
      </c>
      <c r="J74">
        <v>399.88</v>
      </c>
      <c r="M74">
        <v>793.78</v>
      </c>
      <c r="Q74" t="s">
        <v>3</v>
      </c>
      <c r="R74">
        <f t="shared" si="51"/>
        <v>-1.25</v>
      </c>
      <c r="S74">
        <f t="shared" si="52"/>
        <v>0.91999999999998749</v>
      </c>
      <c r="T74">
        <f t="shared" si="53"/>
        <v>-0.41000000000002501</v>
      </c>
      <c r="U74">
        <f t="shared" si="54"/>
        <v>-2.5600000000000591</v>
      </c>
    </row>
    <row r="75" spans="1:23" ht="14.45" hidden="1" x14ac:dyDescent="0.3">
      <c r="A75" s="11">
        <v>43294</v>
      </c>
      <c r="B75" s="2">
        <v>0.22291666666666665</v>
      </c>
      <c r="C75" s="10">
        <f t="shared" si="50"/>
        <v>43294.222916666666</v>
      </c>
      <c r="D75">
        <v>-1.56</v>
      </c>
      <c r="G75">
        <v>247.43</v>
      </c>
      <c r="J75">
        <v>399.44</v>
      </c>
      <c r="M75">
        <v>793.29</v>
      </c>
      <c r="Q75" t="s">
        <v>3</v>
      </c>
      <c r="R75">
        <f t="shared" si="51"/>
        <v>-1.56</v>
      </c>
      <c r="S75">
        <f t="shared" si="52"/>
        <v>0.53000000000000114</v>
      </c>
      <c r="T75">
        <f t="shared" si="53"/>
        <v>-0.85000000000002274</v>
      </c>
      <c r="U75">
        <f t="shared" si="54"/>
        <v>-3.0500000000000682</v>
      </c>
    </row>
    <row r="76" spans="1:23" ht="14.45" hidden="1" x14ac:dyDescent="0.3">
      <c r="A76" s="11">
        <v>43294</v>
      </c>
      <c r="B76" s="2">
        <v>0.47291666666666665</v>
      </c>
      <c r="C76" s="10">
        <f t="shared" si="50"/>
        <v>43294.472916666666</v>
      </c>
      <c r="D76">
        <v>-1.39</v>
      </c>
      <c r="G76">
        <v>247.8</v>
      </c>
      <c r="J76">
        <v>399.81</v>
      </c>
      <c r="M76">
        <v>793.61</v>
      </c>
      <c r="Q76" t="s">
        <v>3</v>
      </c>
      <c r="R76">
        <f t="shared" si="51"/>
        <v>-1.39</v>
      </c>
      <c r="S76">
        <f t="shared" si="52"/>
        <v>0.90000000000000568</v>
      </c>
      <c r="T76">
        <f t="shared" si="53"/>
        <v>-0.48000000000001819</v>
      </c>
      <c r="U76">
        <f t="shared" si="54"/>
        <v>-2.7300000000000182</v>
      </c>
    </row>
    <row r="77" spans="1:23" ht="14.45" hidden="1" x14ac:dyDescent="0.3">
      <c r="A77" s="11">
        <v>43294</v>
      </c>
      <c r="B77" s="2">
        <v>0.63958333333333328</v>
      </c>
      <c r="C77" s="10">
        <f t="shared" si="50"/>
        <v>43294.63958333333</v>
      </c>
      <c r="D77">
        <v>-0.93</v>
      </c>
      <c r="G77">
        <v>248.34</v>
      </c>
      <c r="J77">
        <v>400.8</v>
      </c>
      <c r="M77">
        <v>794.1</v>
      </c>
      <c r="Q77" t="s">
        <v>3</v>
      </c>
      <c r="R77">
        <f t="shared" si="51"/>
        <v>-0.93</v>
      </c>
      <c r="S77">
        <f t="shared" si="52"/>
        <v>1.4399999999999977</v>
      </c>
      <c r="T77">
        <f t="shared" si="53"/>
        <v>0.50999999999999091</v>
      </c>
      <c r="U77">
        <f t="shared" si="54"/>
        <v>-2.2400000000000091</v>
      </c>
    </row>
    <row r="78" spans="1:23" ht="14.45" hidden="1" x14ac:dyDescent="0.3">
      <c r="A78" s="11">
        <v>43294</v>
      </c>
      <c r="B78" s="2">
        <v>0.77500000000000002</v>
      </c>
      <c r="C78" s="10">
        <f t="shared" si="50"/>
        <v>43294.775000000001</v>
      </c>
      <c r="D78">
        <v>-0.2</v>
      </c>
      <c r="G78">
        <v>249.21</v>
      </c>
      <c r="J78">
        <v>402.03</v>
      </c>
      <c r="M78">
        <v>795.62</v>
      </c>
      <c r="Q78" t="s">
        <v>3</v>
      </c>
      <c r="R78">
        <f t="shared" si="51"/>
        <v>-0.2</v>
      </c>
      <c r="S78">
        <f t="shared" si="52"/>
        <v>2.3100000000000023</v>
      </c>
      <c r="T78">
        <f t="shared" si="53"/>
        <v>1.7399999999999523</v>
      </c>
      <c r="U78">
        <f t="shared" si="54"/>
        <v>-0.72000000000002728</v>
      </c>
    </row>
    <row r="79" spans="1:23" ht="14.45" hidden="1" x14ac:dyDescent="0.3">
      <c r="A79" s="11">
        <v>43294</v>
      </c>
      <c r="B79" s="2">
        <v>0.88958333333333339</v>
      </c>
      <c r="C79" s="10">
        <f t="shared" si="50"/>
        <v>43294.88958333333</v>
      </c>
      <c r="D79">
        <v>-0.9</v>
      </c>
      <c r="G79">
        <v>248.23</v>
      </c>
      <c r="J79">
        <v>401.03</v>
      </c>
      <c r="M79">
        <v>794.37</v>
      </c>
      <c r="Q79" t="s">
        <v>3</v>
      </c>
      <c r="R79">
        <f t="shared" si="51"/>
        <v>-0.9</v>
      </c>
      <c r="S79">
        <f t="shared" si="52"/>
        <v>1.3299999999999841</v>
      </c>
      <c r="T79">
        <f t="shared" si="53"/>
        <v>0.73999999999995225</v>
      </c>
      <c r="U79">
        <f t="shared" si="54"/>
        <v>-1.9700000000000273</v>
      </c>
    </row>
    <row r="80" spans="1:23" ht="14.45" hidden="1" x14ac:dyDescent="0.3">
      <c r="A80" s="11">
        <v>43295</v>
      </c>
      <c r="B80" s="2">
        <v>1.5277777777777777E-2</v>
      </c>
      <c r="C80" s="10">
        <f t="shared" si="50"/>
        <v>43295.015277777777</v>
      </c>
      <c r="D80">
        <v>-1.86</v>
      </c>
      <c r="G80">
        <v>246.94</v>
      </c>
      <c r="J80">
        <v>399.36</v>
      </c>
      <c r="M80">
        <v>792.54</v>
      </c>
      <c r="Q80" t="s">
        <v>3</v>
      </c>
      <c r="R80">
        <f t="shared" si="51"/>
        <v>-1.86</v>
      </c>
      <c r="S80">
        <f t="shared" si="52"/>
        <v>3.9999999999992042E-2</v>
      </c>
      <c r="T80">
        <f t="shared" si="53"/>
        <v>-0.93000000000000682</v>
      </c>
      <c r="U80">
        <f t="shared" si="54"/>
        <v>-3.8000000000000682</v>
      </c>
    </row>
    <row r="81" spans="1:23" ht="14.45" hidden="1" x14ac:dyDescent="0.3">
      <c r="A81" s="11">
        <v>43296</v>
      </c>
      <c r="B81" s="2">
        <v>0.84791666666666676</v>
      </c>
      <c r="C81" s="10">
        <f t="shared" si="50"/>
        <v>43296.847916666666</v>
      </c>
      <c r="D81">
        <v>-9.33</v>
      </c>
      <c r="G81">
        <v>237.03</v>
      </c>
      <c r="J81">
        <v>388.93</v>
      </c>
      <c r="M81">
        <v>778.18</v>
      </c>
      <c r="Q81" t="s">
        <v>3</v>
      </c>
      <c r="R81">
        <f t="shared" si="51"/>
        <v>-9.33</v>
      </c>
      <c r="S81">
        <f t="shared" si="52"/>
        <v>-9.8700000000000045</v>
      </c>
      <c r="T81">
        <f t="shared" si="53"/>
        <v>-11.360000000000014</v>
      </c>
      <c r="U81">
        <f t="shared" si="54"/>
        <v>-18.160000000000082</v>
      </c>
    </row>
    <row r="82" spans="1:23" ht="14.45" hidden="1" x14ac:dyDescent="0.3">
      <c r="A82" s="11">
        <v>43297</v>
      </c>
      <c r="B82" s="2">
        <v>0.89027777777777783</v>
      </c>
      <c r="C82" s="10">
        <f t="shared" si="50"/>
        <v>43297.890277777777</v>
      </c>
      <c r="D82">
        <v>-9.59</v>
      </c>
      <c r="G82">
        <v>236.81</v>
      </c>
      <c r="J82">
        <v>388.64</v>
      </c>
      <c r="M82">
        <v>778.01</v>
      </c>
      <c r="Q82" t="s">
        <v>3</v>
      </c>
      <c r="R82">
        <f t="shared" si="51"/>
        <v>-9.59</v>
      </c>
      <c r="S82">
        <f t="shared" si="52"/>
        <v>-10.090000000000003</v>
      </c>
      <c r="T82">
        <f t="shared" si="53"/>
        <v>-11.650000000000034</v>
      </c>
      <c r="U82">
        <f t="shared" si="54"/>
        <v>-18.330000000000041</v>
      </c>
    </row>
    <row r="83" spans="1:23" ht="14.45" hidden="1" x14ac:dyDescent="0.3">
      <c r="A83" s="11">
        <v>43297</v>
      </c>
      <c r="B83" s="2">
        <v>9.8611111111111108E-2</v>
      </c>
      <c r="C83" s="10">
        <f t="shared" si="50"/>
        <v>43297.098611111112</v>
      </c>
      <c r="D83">
        <v>-10.64</v>
      </c>
      <c r="G83">
        <v>235.55</v>
      </c>
      <c r="J83">
        <v>386.73</v>
      </c>
      <c r="M83">
        <v>776.04</v>
      </c>
      <c r="Q83" t="s">
        <v>3</v>
      </c>
      <c r="R83">
        <f t="shared" si="51"/>
        <v>-10.64</v>
      </c>
      <c r="S83">
        <f t="shared" si="52"/>
        <v>-11.349999999999994</v>
      </c>
      <c r="T83">
        <f t="shared" si="53"/>
        <v>-13.560000000000002</v>
      </c>
      <c r="U83">
        <f t="shared" si="54"/>
        <v>-20.300000000000068</v>
      </c>
    </row>
    <row r="84" spans="1:23" ht="14.45" hidden="1" x14ac:dyDescent="0.3">
      <c r="A84" s="11">
        <v>43297</v>
      </c>
      <c r="B84" s="2">
        <v>0.14027777777777778</v>
      </c>
      <c r="C84" s="10">
        <f t="shared" si="50"/>
        <v>43297.140277777777</v>
      </c>
      <c r="D84">
        <v>-10.75</v>
      </c>
      <c r="G84">
        <v>235.41</v>
      </c>
      <c r="J84">
        <v>386.52</v>
      </c>
      <c r="M84">
        <v>775.91</v>
      </c>
      <c r="Q84" t="s">
        <v>3</v>
      </c>
      <c r="R84">
        <f t="shared" si="51"/>
        <v>-10.75</v>
      </c>
      <c r="S84">
        <f t="shared" si="52"/>
        <v>-11.490000000000009</v>
      </c>
      <c r="T84">
        <f t="shared" si="53"/>
        <v>-13.770000000000039</v>
      </c>
      <c r="U84">
        <f t="shared" si="54"/>
        <v>-20.430000000000064</v>
      </c>
    </row>
    <row r="85" spans="1:23" ht="14.45" hidden="1" x14ac:dyDescent="0.3">
      <c r="A85" s="11">
        <v>43297</v>
      </c>
      <c r="B85" s="2">
        <v>0.18124999999999999</v>
      </c>
      <c r="C85" s="10">
        <f t="shared" si="50"/>
        <v>43297.181250000001</v>
      </c>
      <c r="D85">
        <v>-10.84</v>
      </c>
      <c r="G85">
        <v>235.35</v>
      </c>
      <c r="J85">
        <v>386.36</v>
      </c>
      <c r="M85">
        <v>775.82</v>
      </c>
      <c r="Q85" t="s">
        <v>3</v>
      </c>
      <c r="R85">
        <f t="shared" si="51"/>
        <v>-10.84</v>
      </c>
      <c r="S85">
        <f t="shared" si="52"/>
        <v>-11.550000000000011</v>
      </c>
      <c r="T85">
        <f t="shared" si="53"/>
        <v>-13.930000000000007</v>
      </c>
      <c r="U85">
        <f t="shared" si="54"/>
        <v>-20.519999999999982</v>
      </c>
    </row>
    <row r="86" spans="1:23" ht="14.45" hidden="1" x14ac:dyDescent="0.3">
      <c r="A86" s="11">
        <v>43297</v>
      </c>
      <c r="B86" s="2">
        <v>0.43124999999999997</v>
      </c>
      <c r="C86" s="10">
        <f t="shared" si="50"/>
        <v>43297.431250000001</v>
      </c>
      <c r="D86">
        <v>-10.97</v>
      </c>
      <c r="G86">
        <v>235.43</v>
      </c>
      <c r="J86">
        <v>386.25</v>
      </c>
      <c r="M86">
        <v>775.36</v>
      </c>
      <c r="Q86" t="s">
        <v>3</v>
      </c>
      <c r="R86">
        <f t="shared" si="51"/>
        <v>-10.97</v>
      </c>
      <c r="S86">
        <f t="shared" si="52"/>
        <v>-11.469999999999999</v>
      </c>
      <c r="T86">
        <f t="shared" si="53"/>
        <v>-14.04000000000002</v>
      </c>
      <c r="U86">
        <f t="shared" si="54"/>
        <v>-20.980000000000018</v>
      </c>
    </row>
    <row r="87" spans="1:23" ht="14.45" hidden="1" x14ac:dyDescent="0.3">
      <c r="A87" s="11">
        <v>43297</v>
      </c>
      <c r="B87" s="2">
        <v>0.47291666666666665</v>
      </c>
      <c r="C87" s="10">
        <f t="shared" si="50"/>
        <v>43297.472916666666</v>
      </c>
      <c r="D87">
        <v>-10.17</v>
      </c>
      <c r="G87">
        <v>236.56</v>
      </c>
      <c r="J87">
        <v>387.54</v>
      </c>
      <c r="M87">
        <v>776.93</v>
      </c>
      <c r="Q87" t="s">
        <v>3</v>
      </c>
      <c r="R87">
        <f t="shared" si="51"/>
        <v>-10.17</v>
      </c>
      <c r="S87">
        <f t="shared" si="52"/>
        <v>-10.340000000000003</v>
      </c>
      <c r="T87">
        <f t="shared" si="53"/>
        <v>-12.75</v>
      </c>
      <c r="U87">
        <f t="shared" si="54"/>
        <v>-19.410000000000082</v>
      </c>
    </row>
    <row r="88" spans="1:23" x14ac:dyDescent="0.25">
      <c r="A88" s="11">
        <v>43297</v>
      </c>
      <c r="B88" s="2">
        <v>0.50763888888888886</v>
      </c>
      <c r="C88" s="10">
        <f t="shared" si="50"/>
        <v>43297.507638888892</v>
      </c>
      <c r="D88">
        <v>0.17</v>
      </c>
      <c r="E88">
        <f t="shared" ref="E88:E90" si="63">$D$1+2</f>
        <v>2</v>
      </c>
      <c r="F88">
        <f t="shared" ref="F88:F90" si="64">$D$1-2</f>
        <v>-2</v>
      </c>
      <c r="G88">
        <v>249.89</v>
      </c>
      <c r="H88">
        <f t="shared" ref="H88:H90" si="65">$G$1+2</f>
        <v>248.9</v>
      </c>
      <c r="I88">
        <f t="shared" ref="I88:I90" si="66">$G$1-2</f>
        <v>244.9</v>
      </c>
      <c r="J88">
        <v>403.23</v>
      </c>
      <c r="K88">
        <f t="shared" ref="K88:K90" si="67">$J$1+2</f>
        <v>402.29</v>
      </c>
      <c r="L88">
        <f t="shared" ref="L88:L90" si="68">$J$1-2</f>
        <v>398.29</v>
      </c>
      <c r="M88">
        <v>797.05</v>
      </c>
      <c r="N88">
        <f t="shared" ref="N88:N90" si="69">$M$1+2</f>
        <v>798.34</v>
      </c>
      <c r="O88">
        <f t="shared" ref="O88:O90" si="70">$M$1-2</f>
        <v>794.34</v>
      </c>
      <c r="P88" t="s">
        <v>1</v>
      </c>
      <c r="Q88" t="s">
        <v>2</v>
      </c>
      <c r="R88">
        <f t="shared" si="51"/>
        <v>0.17</v>
      </c>
      <c r="S88">
        <f t="shared" si="52"/>
        <v>2.9899999999999807</v>
      </c>
      <c r="T88">
        <f t="shared" si="53"/>
        <v>2.9399999999999977</v>
      </c>
      <c r="U88">
        <f t="shared" si="54"/>
        <v>0.70999999999992269</v>
      </c>
      <c r="W88" t="s">
        <v>63</v>
      </c>
    </row>
    <row r="89" spans="1:23" x14ac:dyDescent="0.25">
      <c r="A89" s="11">
        <v>43297</v>
      </c>
      <c r="B89" s="2">
        <v>0.59791666666666665</v>
      </c>
      <c r="C89" s="10">
        <f t="shared" si="50"/>
        <v>43297.597916666666</v>
      </c>
      <c r="D89">
        <v>2.23</v>
      </c>
      <c r="E89">
        <f t="shared" si="63"/>
        <v>2</v>
      </c>
      <c r="F89">
        <f t="shared" si="64"/>
        <v>-2</v>
      </c>
      <c r="G89">
        <v>252.67</v>
      </c>
      <c r="H89">
        <f t="shared" si="65"/>
        <v>248.9</v>
      </c>
      <c r="I89">
        <f t="shared" si="66"/>
        <v>244.9</v>
      </c>
      <c r="J89">
        <v>406.77</v>
      </c>
      <c r="K89">
        <f t="shared" si="67"/>
        <v>402.29</v>
      </c>
      <c r="L89">
        <f t="shared" si="68"/>
        <v>398.29</v>
      </c>
      <c r="M89">
        <v>801.01</v>
      </c>
      <c r="N89">
        <f t="shared" si="69"/>
        <v>798.34</v>
      </c>
      <c r="O89">
        <f t="shared" si="70"/>
        <v>794.34</v>
      </c>
      <c r="Q89" t="s">
        <v>2</v>
      </c>
      <c r="R89">
        <f t="shared" si="51"/>
        <v>2.23</v>
      </c>
      <c r="S89">
        <f t="shared" si="52"/>
        <v>5.7699999999999818</v>
      </c>
      <c r="T89">
        <f t="shared" si="53"/>
        <v>6.4799999999999613</v>
      </c>
      <c r="U89">
        <f t="shared" si="54"/>
        <v>4.6699999999999591</v>
      </c>
      <c r="W89" s="6" t="s">
        <v>65</v>
      </c>
    </row>
    <row r="90" spans="1:23" x14ac:dyDescent="0.25">
      <c r="A90" s="11">
        <v>43297</v>
      </c>
      <c r="B90" s="2">
        <v>0.63958333333333328</v>
      </c>
      <c r="C90" s="10">
        <f t="shared" si="50"/>
        <v>43297.63958333333</v>
      </c>
      <c r="D90">
        <v>3.15</v>
      </c>
      <c r="E90">
        <f t="shared" si="63"/>
        <v>2</v>
      </c>
      <c r="F90">
        <f t="shared" si="64"/>
        <v>-2</v>
      </c>
      <c r="G90">
        <v>253.87</v>
      </c>
      <c r="H90">
        <f t="shared" si="65"/>
        <v>248.9</v>
      </c>
      <c r="I90">
        <f t="shared" si="66"/>
        <v>244.9</v>
      </c>
      <c r="J90">
        <v>408.23</v>
      </c>
      <c r="K90">
        <f t="shared" si="67"/>
        <v>402.29</v>
      </c>
      <c r="L90">
        <f t="shared" si="68"/>
        <v>398.29</v>
      </c>
      <c r="M90">
        <v>802.71</v>
      </c>
      <c r="N90">
        <f t="shared" si="69"/>
        <v>798.34</v>
      </c>
      <c r="O90">
        <f t="shared" si="70"/>
        <v>794.34</v>
      </c>
      <c r="Q90" t="s">
        <v>2</v>
      </c>
      <c r="R90">
        <f t="shared" si="51"/>
        <v>3.15</v>
      </c>
      <c r="S90">
        <f t="shared" si="52"/>
        <v>6.9699999999999989</v>
      </c>
      <c r="T90">
        <f t="shared" si="53"/>
        <v>7.9399999999999977</v>
      </c>
      <c r="U90">
        <f t="shared" si="54"/>
        <v>6.3700000000000045</v>
      </c>
      <c r="W90" t="s">
        <v>111</v>
      </c>
    </row>
    <row r="91" spans="1:23" ht="14.45" hidden="1" x14ac:dyDescent="0.3">
      <c r="A91" s="11">
        <v>43297</v>
      </c>
      <c r="B91" s="2">
        <v>0.77569444444444446</v>
      </c>
      <c r="C91" s="10">
        <f t="shared" si="50"/>
        <v>43297.775694444441</v>
      </c>
      <c r="D91">
        <v>5.38</v>
      </c>
      <c r="G91">
        <v>256.63</v>
      </c>
      <c r="J91">
        <v>411.73</v>
      </c>
      <c r="M91">
        <v>807.11</v>
      </c>
      <c r="Q91" t="s">
        <v>3</v>
      </c>
      <c r="R91">
        <f t="shared" si="51"/>
        <v>5.38</v>
      </c>
      <c r="S91">
        <f t="shared" si="52"/>
        <v>9.7299999999999898</v>
      </c>
      <c r="T91">
        <f t="shared" si="53"/>
        <v>11.439999999999998</v>
      </c>
      <c r="U91">
        <f t="shared" si="54"/>
        <v>10.769999999999982</v>
      </c>
    </row>
    <row r="92" spans="1:23" ht="14.45" hidden="1" x14ac:dyDescent="0.3">
      <c r="A92" s="11">
        <v>43297</v>
      </c>
      <c r="B92" s="2">
        <v>0.88958333333333339</v>
      </c>
      <c r="C92" s="10">
        <f t="shared" si="50"/>
        <v>43297.88958333333</v>
      </c>
      <c r="D92">
        <v>5.19</v>
      </c>
      <c r="G92">
        <v>256.02</v>
      </c>
      <c r="J92">
        <v>411.18</v>
      </c>
      <c r="M92">
        <v>806.43</v>
      </c>
      <c r="Q92" t="s">
        <v>3</v>
      </c>
      <c r="R92">
        <f t="shared" si="51"/>
        <v>5.19</v>
      </c>
      <c r="S92">
        <f t="shared" si="52"/>
        <v>9.1199999999999761</v>
      </c>
      <c r="T92">
        <f t="shared" si="53"/>
        <v>10.889999999999986</v>
      </c>
      <c r="U92">
        <f t="shared" si="54"/>
        <v>10.089999999999918</v>
      </c>
    </row>
    <row r="93" spans="1:23" ht="14.45" hidden="1" x14ac:dyDescent="0.3">
      <c r="A93" s="11">
        <v>43298</v>
      </c>
      <c r="B93" s="2">
        <v>1.5277777777777777E-2</v>
      </c>
      <c r="C93" s="10">
        <f t="shared" si="50"/>
        <v>43298.015277777777</v>
      </c>
      <c r="D93">
        <v>4.83</v>
      </c>
      <c r="G93">
        <v>255.7</v>
      </c>
      <c r="J93">
        <v>410.54</v>
      </c>
      <c r="M93">
        <v>805.95</v>
      </c>
      <c r="Q93" t="s">
        <v>3</v>
      </c>
      <c r="R93">
        <f t="shared" si="51"/>
        <v>4.83</v>
      </c>
      <c r="S93">
        <f t="shared" si="52"/>
        <v>8.7999999999999829</v>
      </c>
      <c r="T93">
        <f t="shared" si="53"/>
        <v>10.25</v>
      </c>
      <c r="U93">
        <f t="shared" si="54"/>
        <v>9.6100000000000136</v>
      </c>
    </row>
    <row r="94" spans="1:23" ht="14.45" hidden="1" x14ac:dyDescent="0.3">
      <c r="A94" s="11">
        <v>43298</v>
      </c>
      <c r="B94" s="2">
        <v>0.14027777777777778</v>
      </c>
      <c r="C94" s="10">
        <f t="shared" si="50"/>
        <v>43298.140277777777</v>
      </c>
      <c r="D94">
        <v>5.4</v>
      </c>
      <c r="G94">
        <v>256.57</v>
      </c>
      <c r="J94">
        <v>411.27</v>
      </c>
      <c r="M94">
        <v>807.25</v>
      </c>
      <c r="Q94" t="s">
        <v>3</v>
      </c>
      <c r="R94">
        <f t="shared" si="51"/>
        <v>5.4</v>
      </c>
      <c r="S94">
        <f t="shared" si="52"/>
        <v>9.6699999999999875</v>
      </c>
      <c r="T94">
        <f t="shared" si="53"/>
        <v>10.979999999999961</v>
      </c>
      <c r="U94">
        <f t="shared" si="54"/>
        <v>10.909999999999968</v>
      </c>
    </row>
    <row r="95" spans="1:23" ht="14.45" hidden="1" x14ac:dyDescent="0.3">
      <c r="A95" s="11">
        <v>43298</v>
      </c>
      <c r="B95" s="2">
        <v>0.22291666666666665</v>
      </c>
      <c r="C95" s="10">
        <f t="shared" si="50"/>
        <v>43298.222916666666</v>
      </c>
      <c r="D95">
        <v>6.22</v>
      </c>
      <c r="G95">
        <v>257.79000000000002</v>
      </c>
      <c r="J95">
        <v>412.45</v>
      </c>
      <c r="M95">
        <v>808.84</v>
      </c>
      <c r="Q95" t="s">
        <v>3</v>
      </c>
      <c r="R95">
        <f t="shared" si="51"/>
        <v>6.22</v>
      </c>
      <c r="S95">
        <f t="shared" si="52"/>
        <v>10.890000000000015</v>
      </c>
      <c r="T95">
        <f t="shared" si="53"/>
        <v>12.159999999999968</v>
      </c>
      <c r="U95">
        <f t="shared" si="54"/>
        <v>12.5</v>
      </c>
      <c r="W95" t="s">
        <v>112</v>
      </c>
    </row>
    <row r="96" spans="1:23" x14ac:dyDescent="0.25">
      <c r="A96" s="11">
        <v>43298</v>
      </c>
      <c r="B96" s="2">
        <v>0.37708333333333338</v>
      </c>
      <c r="C96" s="10">
        <f t="shared" si="50"/>
        <v>43298.377083333333</v>
      </c>
      <c r="D96">
        <v>7.0000000000000007E-2</v>
      </c>
      <c r="E96">
        <f t="shared" ref="E96:E98" si="71">$D$1+2</f>
        <v>2</v>
      </c>
      <c r="F96">
        <f t="shared" ref="F96:F98" si="72">$D$1-2</f>
        <v>-2</v>
      </c>
      <c r="G96">
        <v>249.71</v>
      </c>
      <c r="H96">
        <f t="shared" ref="H96:H98" si="73">$G$1+2</f>
        <v>248.9</v>
      </c>
      <c r="I96">
        <f t="shared" ref="I96:I98" si="74">$G$1-2</f>
        <v>244.9</v>
      </c>
      <c r="J96">
        <v>402.93</v>
      </c>
      <c r="K96">
        <f t="shared" ref="K96:K98" si="75">$J$1+2</f>
        <v>402.29</v>
      </c>
      <c r="L96">
        <f t="shared" ref="L96:L98" si="76">$J$1-2</f>
        <v>398.29</v>
      </c>
      <c r="M96">
        <v>796.61</v>
      </c>
      <c r="N96">
        <f t="shared" ref="N96:N98" si="77">$M$1+2</f>
        <v>798.34</v>
      </c>
      <c r="O96">
        <f t="shared" ref="O96:O98" si="78">$M$1-2</f>
        <v>794.34</v>
      </c>
      <c r="P96" t="s">
        <v>1</v>
      </c>
      <c r="Q96" t="s">
        <v>2</v>
      </c>
      <c r="R96">
        <f t="shared" si="51"/>
        <v>7.0000000000000007E-2</v>
      </c>
      <c r="S96">
        <f t="shared" si="52"/>
        <v>2.8100000000000023</v>
      </c>
      <c r="T96">
        <f t="shared" si="53"/>
        <v>2.6399999999999864</v>
      </c>
      <c r="U96">
        <f t="shared" si="54"/>
        <v>0.26999999999998181</v>
      </c>
      <c r="W96" s="6" t="s">
        <v>65</v>
      </c>
    </row>
    <row r="97" spans="1:23" x14ac:dyDescent="0.25">
      <c r="A97" s="11">
        <v>43298</v>
      </c>
      <c r="B97" s="2">
        <v>0.47291666666666665</v>
      </c>
      <c r="C97" s="10">
        <f t="shared" si="50"/>
        <v>43298.472916666666</v>
      </c>
      <c r="D97">
        <v>1.2</v>
      </c>
      <c r="E97">
        <f t="shared" si="71"/>
        <v>2</v>
      </c>
      <c r="F97">
        <f t="shared" si="72"/>
        <v>-2</v>
      </c>
      <c r="G97">
        <v>251.38</v>
      </c>
      <c r="H97">
        <f t="shared" si="73"/>
        <v>248.9</v>
      </c>
      <c r="I97">
        <f t="shared" si="74"/>
        <v>244.9</v>
      </c>
      <c r="J97">
        <v>404.91</v>
      </c>
      <c r="K97">
        <f t="shared" si="75"/>
        <v>402.29</v>
      </c>
      <c r="L97">
        <f t="shared" si="76"/>
        <v>398.29</v>
      </c>
      <c r="M97">
        <v>798.77</v>
      </c>
      <c r="N97">
        <f t="shared" si="77"/>
        <v>798.34</v>
      </c>
      <c r="O97">
        <f t="shared" si="78"/>
        <v>794.34</v>
      </c>
      <c r="Q97" t="s">
        <v>2</v>
      </c>
      <c r="R97">
        <f t="shared" si="51"/>
        <v>1.2</v>
      </c>
      <c r="S97">
        <f t="shared" si="52"/>
        <v>4.4799999999999898</v>
      </c>
      <c r="T97">
        <f t="shared" si="53"/>
        <v>4.6200000000000045</v>
      </c>
      <c r="U97">
        <f t="shared" si="54"/>
        <v>2.42999999999995</v>
      </c>
      <c r="W97" t="s">
        <v>110</v>
      </c>
    </row>
    <row r="98" spans="1:23" x14ac:dyDescent="0.25">
      <c r="A98" s="11">
        <v>43298</v>
      </c>
      <c r="B98" s="2">
        <v>0.63958333333333328</v>
      </c>
      <c r="C98" s="10">
        <f t="shared" si="50"/>
        <v>43298.63958333333</v>
      </c>
      <c r="D98">
        <v>3.02</v>
      </c>
      <c r="E98">
        <f t="shared" si="71"/>
        <v>2</v>
      </c>
      <c r="F98">
        <f t="shared" si="72"/>
        <v>-2</v>
      </c>
      <c r="G98">
        <v>253.74</v>
      </c>
      <c r="H98">
        <f t="shared" si="73"/>
        <v>248.9</v>
      </c>
      <c r="I98">
        <f t="shared" si="74"/>
        <v>244.9</v>
      </c>
      <c r="J98">
        <v>407.86</v>
      </c>
      <c r="K98">
        <f t="shared" si="75"/>
        <v>402.29</v>
      </c>
      <c r="L98">
        <f t="shared" si="76"/>
        <v>398.29</v>
      </c>
      <c r="M98">
        <v>802.16</v>
      </c>
      <c r="N98">
        <f t="shared" si="77"/>
        <v>798.34</v>
      </c>
      <c r="O98">
        <f t="shared" si="78"/>
        <v>794.34</v>
      </c>
      <c r="Q98" t="s">
        <v>2</v>
      </c>
      <c r="R98">
        <f t="shared" si="51"/>
        <v>3.02</v>
      </c>
      <c r="S98">
        <f t="shared" si="52"/>
        <v>6.8400000000000034</v>
      </c>
      <c r="T98">
        <f t="shared" si="53"/>
        <v>7.5699999999999932</v>
      </c>
      <c r="U98">
        <f t="shared" si="54"/>
        <v>5.8199999999999363</v>
      </c>
    </row>
    <row r="99" spans="1:23" ht="14.45" hidden="1" x14ac:dyDescent="0.3">
      <c r="A99" s="11">
        <v>43298</v>
      </c>
      <c r="B99" s="2">
        <v>0.77500000000000002</v>
      </c>
      <c r="C99" s="10">
        <f t="shared" si="50"/>
        <v>43298.775000000001</v>
      </c>
      <c r="D99">
        <v>4.03</v>
      </c>
      <c r="G99">
        <v>254.88</v>
      </c>
      <c r="J99">
        <v>409.6</v>
      </c>
      <c r="M99">
        <v>804.03</v>
      </c>
      <c r="Q99" t="s">
        <v>3</v>
      </c>
      <c r="R99">
        <f t="shared" si="51"/>
        <v>4.03</v>
      </c>
      <c r="S99">
        <f t="shared" si="52"/>
        <v>7.9799999999999898</v>
      </c>
      <c r="T99">
        <f t="shared" si="53"/>
        <v>9.3100000000000023</v>
      </c>
      <c r="U99">
        <f t="shared" si="54"/>
        <v>7.6899999999999409</v>
      </c>
    </row>
    <row r="100" spans="1:23" ht="14.45" hidden="1" x14ac:dyDescent="0.3">
      <c r="A100" s="11">
        <v>43298</v>
      </c>
      <c r="B100" s="2">
        <v>0.88958333333333339</v>
      </c>
      <c r="C100" s="10">
        <f t="shared" si="50"/>
        <v>43298.88958333333</v>
      </c>
      <c r="D100">
        <v>3.43</v>
      </c>
      <c r="G100">
        <v>254.03</v>
      </c>
      <c r="J100">
        <v>408.78</v>
      </c>
      <c r="M100">
        <v>802.86</v>
      </c>
      <c r="Q100" t="s">
        <v>3</v>
      </c>
      <c r="R100">
        <f t="shared" si="51"/>
        <v>3.43</v>
      </c>
      <c r="S100">
        <f t="shared" si="52"/>
        <v>7.1299999999999955</v>
      </c>
      <c r="T100">
        <f t="shared" si="53"/>
        <v>8.4899999999999523</v>
      </c>
      <c r="U100">
        <f t="shared" si="54"/>
        <v>6.5199999999999818</v>
      </c>
    </row>
    <row r="101" spans="1:23" ht="14.45" hidden="1" x14ac:dyDescent="0.3">
      <c r="A101" s="11">
        <v>43299</v>
      </c>
      <c r="B101" s="2">
        <v>1.5277777777777777E-2</v>
      </c>
      <c r="C101" s="10">
        <f t="shared" si="50"/>
        <v>43299.015277777777</v>
      </c>
      <c r="D101">
        <v>3.13</v>
      </c>
      <c r="G101">
        <v>253.66</v>
      </c>
      <c r="J101">
        <v>408.13</v>
      </c>
      <c r="M101">
        <v>802.33</v>
      </c>
      <c r="Q101" t="s">
        <v>3</v>
      </c>
      <c r="R101">
        <f t="shared" si="51"/>
        <v>3.13</v>
      </c>
      <c r="S101">
        <f t="shared" si="52"/>
        <v>6.7599999999999909</v>
      </c>
      <c r="T101">
        <f t="shared" si="53"/>
        <v>7.839999999999975</v>
      </c>
      <c r="U101">
        <f t="shared" si="54"/>
        <v>5.9900000000000091</v>
      </c>
    </row>
    <row r="102" spans="1:23" ht="14.45" hidden="1" x14ac:dyDescent="0.3">
      <c r="A102" s="11">
        <v>43299</v>
      </c>
      <c r="B102" s="2">
        <v>0.14027777777777778</v>
      </c>
      <c r="C102" s="10">
        <f t="shared" si="50"/>
        <v>43299.140277777777</v>
      </c>
      <c r="D102">
        <v>3.18</v>
      </c>
      <c r="G102">
        <v>253.72</v>
      </c>
      <c r="J102">
        <v>407.88</v>
      </c>
      <c r="M102">
        <v>802.41</v>
      </c>
      <c r="Q102" t="s">
        <v>3</v>
      </c>
      <c r="R102">
        <f t="shared" si="51"/>
        <v>3.18</v>
      </c>
      <c r="S102">
        <f t="shared" si="52"/>
        <v>6.8199999999999932</v>
      </c>
      <c r="T102">
        <f t="shared" si="53"/>
        <v>7.589999999999975</v>
      </c>
      <c r="U102">
        <f t="shared" si="54"/>
        <v>6.0699999999999363</v>
      </c>
    </row>
    <row r="103" spans="1:23" ht="14.45" hidden="1" x14ac:dyDescent="0.3">
      <c r="A103" s="11">
        <v>43299</v>
      </c>
      <c r="B103" s="2">
        <v>0.22291666666666665</v>
      </c>
      <c r="C103" s="10">
        <f t="shared" si="50"/>
        <v>43299.222916666666</v>
      </c>
      <c r="D103">
        <v>3.32</v>
      </c>
      <c r="G103">
        <v>253.97</v>
      </c>
      <c r="J103">
        <v>408</v>
      </c>
      <c r="M103">
        <v>802.78</v>
      </c>
      <c r="Q103" t="s">
        <v>3</v>
      </c>
      <c r="R103">
        <f t="shared" si="51"/>
        <v>3.32</v>
      </c>
      <c r="S103">
        <f t="shared" si="52"/>
        <v>7.0699999999999932</v>
      </c>
      <c r="T103">
        <f t="shared" si="53"/>
        <v>7.7099999999999795</v>
      </c>
      <c r="U103">
        <f t="shared" si="54"/>
        <v>6.4399999999999409</v>
      </c>
      <c r="W103" t="s">
        <v>113</v>
      </c>
    </row>
    <row r="104" spans="1:23" x14ac:dyDescent="0.25">
      <c r="A104" s="11">
        <v>43299</v>
      </c>
      <c r="B104" s="2">
        <v>0.38541666666666669</v>
      </c>
      <c r="C104" s="10">
        <f t="shared" si="50"/>
        <v>43299.385416666664</v>
      </c>
      <c r="D104">
        <v>0.08</v>
      </c>
      <c r="E104">
        <f t="shared" ref="E104:E106" si="79">$D$1+2</f>
        <v>2</v>
      </c>
      <c r="F104">
        <f t="shared" ref="F104:F106" si="80">$D$1-2</f>
        <v>-2</v>
      </c>
      <c r="G104">
        <v>249.95</v>
      </c>
      <c r="H104">
        <f t="shared" ref="H104:H106" si="81">$G$1+2</f>
        <v>248.9</v>
      </c>
      <c r="I104">
        <f t="shared" ref="I104:I106" si="82">$G$1-2</f>
        <v>244.9</v>
      </c>
      <c r="J104">
        <v>403.25</v>
      </c>
      <c r="K104">
        <f t="shared" ref="K104:K106" si="83">$J$1+2</f>
        <v>402.29</v>
      </c>
      <c r="L104">
        <f t="shared" ref="L104:L106" si="84">$J$1-2</f>
        <v>398.29</v>
      </c>
      <c r="M104">
        <v>796.71</v>
      </c>
      <c r="N104">
        <f t="shared" ref="N104:N106" si="85">$M$1+2</f>
        <v>798.34</v>
      </c>
      <c r="O104">
        <f t="shared" ref="O104:O106" si="86">$M$1-2</f>
        <v>794.34</v>
      </c>
      <c r="P104" t="s">
        <v>1</v>
      </c>
      <c r="Q104" t="s">
        <v>2</v>
      </c>
      <c r="R104">
        <f t="shared" si="51"/>
        <v>0.08</v>
      </c>
      <c r="S104">
        <f t="shared" si="52"/>
        <v>3.0499999999999829</v>
      </c>
      <c r="T104">
        <f t="shared" si="53"/>
        <v>2.9599999999999795</v>
      </c>
      <c r="U104">
        <f t="shared" si="54"/>
        <v>0.37000000000000455</v>
      </c>
      <c r="W104" s="6" t="s">
        <v>65</v>
      </c>
    </row>
    <row r="105" spans="1:23" x14ac:dyDescent="0.25">
      <c r="A105" s="11">
        <v>43299</v>
      </c>
      <c r="B105" s="2">
        <v>0.47291666666666665</v>
      </c>
      <c r="C105" s="10">
        <f t="shared" si="50"/>
        <v>43299.472916666666</v>
      </c>
      <c r="D105">
        <v>1.04</v>
      </c>
      <c r="E105">
        <f t="shared" si="79"/>
        <v>2</v>
      </c>
      <c r="F105">
        <f t="shared" si="80"/>
        <v>-2</v>
      </c>
      <c r="G105">
        <v>251.22</v>
      </c>
      <c r="H105">
        <f t="shared" si="81"/>
        <v>248.9</v>
      </c>
      <c r="I105">
        <f t="shared" si="82"/>
        <v>244.9</v>
      </c>
      <c r="J105">
        <v>405.13</v>
      </c>
      <c r="K105">
        <f t="shared" si="83"/>
        <v>402.29</v>
      </c>
      <c r="L105">
        <f t="shared" si="84"/>
        <v>398.29</v>
      </c>
      <c r="M105">
        <v>798.53</v>
      </c>
      <c r="N105">
        <f t="shared" si="85"/>
        <v>798.34</v>
      </c>
      <c r="O105">
        <f t="shared" si="86"/>
        <v>794.34</v>
      </c>
      <c r="Q105" t="s">
        <v>2</v>
      </c>
      <c r="R105">
        <f t="shared" si="51"/>
        <v>1.04</v>
      </c>
      <c r="S105">
        <f t="shared" si="52"/>
        <v>4.3199999999999932</v>
      </c>
      <c r="T105">
        <f t="shared" si="53"/>
        <v>4.839999999999975</v>
      </c>
      <c r="U105">
        <f t="shared" si="54"/>
        <v>2.1899999999999409</v>
      </c>
      <c r="W105" t="s">
        <v>110</v>
      </c>
    </row>
    <row r="106" spans="1:23" x14ac:dyDescent="0.25">
      <c r="A106" s="11">
        <v>43299</v>
      </c>
      <c r="B106" s="2">
        <v>0.63958333333333328</v>
      </c>
      <c r="C106" s="10">
        <f t="shared" si="50"/>
        <v>43299.63958333333</v>
      </c>
      <c r="D106">
        <v>1.99</v>
      </c>
      <c r="E106">
        <f t="shared" si="79"/>
        <v>2</v>
      </c>
      <c r="F106">
        <f t="shared" si="80"/>
        <v>-2</v>
      </c>
      <c r="G106">
        <v>252.46</v>
      </c>
      <c r="H106">
        <f t="shared" si="81"/>
        <v>248.9</v>
      </c>
      <c r="I106">
        <f t="shared" si="82"/>
        <v>244.9</v>
      </c>
      <c r="J106">
        <v>407.55</v>
      </c>
      <c r="K106">
        <f t="shared" si="83"/>
        <v>402.29</v>
      </c>
      <c r="L106">
        <f t="shared" si="84"/>
        <v>398.29</v>
      </c>
      <c r="M106">
        <v>800.22</v>
      </c>
      <c r="N106">
        <f t="shared" si="85"/>
        <v>798.34</v>
      </c>
      <c r="O106">
        <f t="shared" si="86"/>
        <v>794.34</v>
      </c>
      <c r="Q106" t="s">
        <v>2</v>
      </c>
      <c r="R106">
        <f t="shared" si="51"/>
        <v>1.99</v>
      </c>
      <c r="S106">
        <f t="shared" si="52"/>
        <v>5.5600000000000023</v>
      </c>
      <c r="T106">
        <f t="shared" si="53"/>
        <v>7.2599999999999909</v>
      </c>
      <c r="U106">
        <f t="shared" si="54"/>
        <v>3.8799999999999955</v>
      </c>
    </row>
    <row r="107" spans="1:23" ht="14.45" hidden="1" x14ac:dyDescent="0.3">
      <c r="A107" s="11">
        <v>43299</v>
      </c>
      <c r="B107" s="2">
        <v>0.77500000000000002</v>
      </c>
      <c r="C107" s="10">
        <f t="shared" si="50"/>
        <v>43299.775000000001</v>
      </c>
      <c r="D107">
        <v>2.4700000000000002</v>
      </c>
      <c r="G107">
        <v>252.94</v>
      </c>
      <c r="J107">
        <v>409.38</v>
      </c>
      <c r="M107">
        <v>801.25</v>
      </c>
      <c r="Q107" t="s">
        <v>3</v>
      </c>
      <c r="R107">
        <f t="shared" si="51"/>
        <v>2.4700000000000002</v>
      </c>
      <c r="S107">
        <f t="shared" si="52"/>
        <v>6.039999999999992</v>
      </c>
      <c r="T107">
        <f t="shared" si="53"/>
        <v>9.089999999999975</v>
      </c>
      <c r="U107">
        <f t="shared" si="54"/>
        <v>4.9099999999999682</v>
      </c>
    </row>
    <row r="108" spans="1:23" ht="14.45" hidden="1" x14ac:dyDescent="0.3">
      <c r="A108" s="11">
        <v>43299</v>
      </c>
      <c r="B108" s="2">
        <v>0.88958333333333339</v>
      </c>
      <c r="C108" s="10">
        <f t="shared" si="50"/>
        <v>43299.88958333333</v>
      </c>
      <c r="D108">
        <v>1.31</v>
      </c>
      <c r="G108">
        <v>251.2</v>
      </c>
      <c r="J108">
        <v>407.89</v>
      </c>
      <c r="M108">
        <v>798.84</v>
      </c>
      <c r="Q108" t="s">
        <v>3</v>
      </c>
      <c r="R108">
        <f t="shared" si="51"/>
        <v>1.31</v>
      </c>
      <c r="S108">
        <f t="shared" si="52"/>
        <v>4.2999999999999829</v>
      </c>
      <c r="T108">
        <f t="shared" si="53"/>
        <v>7.5999999999999659</v>
      </c>
      <c r="U108">
        <f t="shared" si="54"/>
        <v>2.5</v>
      </c>
    </row>
    <row r="109" spans="1:23" ht="14.45" hidden="1" x14ac:dyDescent="0.3">
      <c r="A109" s="1">
        <v>43300</v>
      </c>
      <c r="B109" s="2">
        <v>1.5277777777777777E-2</v>
      </c>
      <c r="C109" s="10">
        <f t="shared" si="50"/>
        <v>43300.015277777777</v>
      </c>
      <c r="D109">
        <v>-0.16</v>
      </c>
      <c r="G109">
        <v>249.33</v>
      </c>
      <c r="J109">
        <v>405.24</v>
      </c>
      <c r="M109">
        <v>796.08</v>
      </c>
      <c r="Q109" t="s">
        <v>3</v>
      </c>
      <c r="R109">
        <f t="shared" si="51"/>
        <v>-0.16</v>
      </c>
      <c r="S109">
        <f t="shared" si="52"/>
        <v>2.4300000000000068</v>
      </c>
      <c r="T109">
        <f t="shared" si="53"/>
        <v>4.9499999999999886</v>
      </c>
      <c r="U109">
        <f t="shared" si="54"/>
        <v>-0.25999999999999091</v>
      </c>
    </row>
    <row r="110" spans="1:23" ht="14.45" hidden="1" x14ac:dyDescent="0.3">
      <c r="A110" s="11">
        <v>43300</v>
      </c>
      <c r="B110" s="2">
        <v>0.14027777777777778</v>
      </c>
      <c r="C110" s="10">
        <f t="shared" si="50"/>
        <v>43300.140277777777</v>
      </c>
      <c r="D110">
        <v>-0.99</v>
      </c>
      <c r="G110">
        <v>248.35</v>
      </c>
      <c r="J110">
        <v>403.74</v>
      </c>
      <c r="M110">
        <v>794.64</v>
      </c>
      <c r="Q110" t="s">
        <v>3</v>
      </c>
      <c r="R110">
        <f t="shared" si="51"/>
        <v>-0.99</v>
      </c>
      <c r="S110">
        <f t="shared" si="52"/>
        <v>1.4499999999999886</v>
      </c>
      <c r="T110">
        <f t="shared" si="53"/>
        <v>3.4499999999999886</v>
      </c>
      <c r="U110">
        <f t="shared" si="54"/>
        <v>-1.7000000000000455</v>
      </c>
    </row>
    <row r="111" spans="1:23" ht="14.45" hidden="1" x14ac:dyDescent="0.3">
      <c r="A111" s="11">
        <v>43300</v>
      </c>
      <c r="B111" s="2">
        <v>0.22291666666666665</v>
      </c>
      <c r="C111" s="10">
        <f t="shared" si="50"/>
        <v>43300.222916666666</v>
      </c>
      <c r="D111">
        <v>-1.1399999999999999</v>
      </c>
      <c r="G111">
        <v>248.12</v>
      </c>
      <c r="J111">
        <v>403.4</v>
      </c>
      <c r="M111">
        <v>794.34</v>
      </c>
      <c r="Q111" t="s">
        <v>3</v>
      </c>
      <c r="R111">
        <f t="shared" si="51"/>
        <v>-1.1399999999999999</v>
      </c>
      <c r="S111">
        <f t="shared" si="52"/>
        <v>1.2199999999999989</v>
      </c>
      <c r="T111">
        <f t="shared" si="53"/>
        <v>3.1099999999999568</v>
      </c>
      <c r="U111">
        <f t="shared" si="54"/>
        <v>-2</v>
      </c>
      <c r="W111" t="s">
        <v>114</v>
      </c>
    </row>
    <row r="112" spans="1:23" x14ac:dyDescent="0.25">
      <c r="A112" s="11">
        <v>43300</v>
      </c>
      <c r="B112" s="2">
        <v>0.3840277777777778</v>
      </c>
      <c r="C112" s="10">
        <f t="shared" si="50"/>
        <v>43300.384027777778</v>
      </c>
      <c r="D112">
        <v>0.04</v>
      </c>
      <c r="E112">
        <f t="shared" ref="E112:E114" si="87">$D$1+2</f>
        <v>2</v>
      </c>
      <c r="F112">
        <f t="shared" ref="F112:F114" si="88">$D$1-2</f>
        <v>-2</v>
      </c>
      <c r="G112">
        <v>249.61</v>
      </c>
      <c r="H112">
        <f t="shared" ref="H112:H114" si="89">$G$1+2</f>
        <v>248.9</v>
      </c>
      <c r="I112">
        <f t="shared" ref="I112:I114" si="90">$G$1-2</f>
        <v>244.9</v>
      </c>
      <c r="J112">
        <v>405.18</v>
      </c>
      <c r="K112">
        <f t="shared" ref="K112:K114" si="91">$J$1+2</f>
        <v>402.29</v>
      </c>
      <c r="L112">
        <f t="shared" ref="L112:L114" si="92">$J$1-2</f>
        <v>398.29</v>
      </c>
      <c r="M112">
        <v>796.34</v>
      </c>
      <c r="N112">
        <f t="shared" ref="N112:N114" si="93">$M$1+2</f>
        <v>798.34</v>
      </c>
      <c r="O112">
        <f t="shared" ref="O112:O114" si="94">$M$1-2</f>
        <v>794.34</v>
      </c>
      <c r="P112" t="s">
        <v>1</v>
      </c>
      <c r="Q112" t="s">
        <v>2</v>
      </c>
      <c r="R112">
        <f t="shared" si="51"/>
        <v>0.04</v>
      </c>
      <c r="S112">
        <f t="shared" si="52"/>
        <v>2.710000000000008</v>
      </c>
      <c r="T112">
        <f t="shared" si="53"/>
        <v>4.8899999999999864</v>
      </c>
      <c r="U112">
        <f t="shared" si="54"/>
        <v>0</v>
      </c>
      <c r="W112" s="6" t="s">
        <v>65</v>
      </c>
    </row>
    <row r="113" spans="1:23" x14ac:dyDescent="0.25">
      <c r="A113" s="11">
        <v>43300</v>
      </c>
      <c r="B113" s="2">
        <v>0.47291666666666665</v>
      </c>
      <c r="C113" s="10">
        <f t="shared" si="50"/>
        <v>43300.472916666666</v>
      </c>
      <c r="D113">
        <v>0.84</v>
      </c>
      <c r="E113">
        <f t="shared" si="87"/>
        <v>2</v>
      </c>
      <c r="F113">
        <f t="shared" si="88"/>
        <v>-2</v>
      </c>
      <c r="G113">
        <v>250.94</v>
      </c>
      <c r="H113">
        <f t="shared" si="89"/>
        <v>248.9</v>
      </c>
      <c r="I113">
        <f t="shared" si="90"/>
        <v>244.9</v>
      </c>
      <c r="J113">
        <v>418.51</v>
      </c>
      <c r="K113">
        <f t="shared" si="91"/>
        <v>402.29</v>
      </c>
      <c r="L113">
        <f t="shared" si="92"/>
        <v>398.29</v>
      </c>
      <c r="M113">
        <v>798.22</v>
      </c>
      <c r="N113">
        <f t="shared" si="93"/>
        <v>798.34</v>
      </c>
      <c r="O113">
        <f t="shared" si="94"/>
        <v>794.34</v>
      </c>
      <c r="Q113" t="s">
        <v>2</v>
      </c>
      <c r="R113">
        <f t="shared" si="51"/>
        <v>0.84</v>
      </c>
      <c r="S113">
        <f t="shared" si="52"/>
        <v>4.039999999999992</v>
      </c>
      <c r="T113">
        <f t="shared" si="53"/>
        <v>18.21999999999997</v>
      </c>
      <c r="U113">
        <f t="shared" si="54"/>
        <v>1.8799999999999955</v>
      </c>
    </row>
    <row r="114" spans="1:23" x14ac:dyDescent="0.25">
      <c r="A114" s="11">
        <v>43300</v>
      </c>
      <c r="B114" s="2">
        <v>0.63958333333333328</v>
      </c>
      <c r="C114" s="10">
        <f t="shared" si="50"/>
        <v>43300.63958333333</v>
      </c>
      <c r="D114">
        <v>2.83</v>
      </c>
      <c r="E114">
        <f t="shared" si="87"/>
        <v>2</v>
      </c>
      <c r="F114">
        <f t="shared" si="88"/>
        <v>-2</v>
      </c>
      <c r="G114">
        <v>253.54</v>
      </c>
      <c r="H114">
        <f t="shared" si="89"/>
        <v>248.9</v>
      </c>
      <c r="I114">
        <f t="shared" si="90"/>
        <v>244.9</v>
      </c>
      <c r="J114">
        <v>419.54</v>
      </c>
      <c r="K114">
        <f t="shared" si="91"/>
        <v>402.29</v>
      </c>
      <c r="L114">
        <f t="shared" si="92"/>
        <v>398.29</v>
      </c>
      <c r="M114">
        <v>800.45</v>
      </c>
      <c r="N114">
        <f t="shared" si="93"/>
        <v>798.34</v>
      </c>
      <c r="O114">
        <f t="shared" si="94"/>
        <v>794.34</v>
      </c>
      <c r="Q114" t="s">
        <v>2</v>
      </c>
      <c r="R114">
        <f t="shared" si="51"/>
        <v>2.83</v>
      </c>
      <c r="S114">
        <f t="shared" si="52"/>
        <v>6.6399999999999864</v>
      </c>
      <c r="T114">
        <f t="shared" si="53"/>
        <v>19.25</v>
      </c>
      <c r="U114">
        <f t="shared" si="54"/>
        <v>4.1100000000000136</v>
      </c>
    </row>
    <row r="115" spans="1:23" ht="14.45" hidden="1" x14ac:dyDescent="0.3">
      <c r="A115" s="11">
        <v>43300</v>
      </c>
      <c r="B115" s="2">
        <v>0.77500000000000002</v>
      </c>
      <c r="C115" s="10">
        <f t="shared" si="50"/>
        <v>43300.775000000001</v>
      </c>
      <c r="D115">
        <v>2.65</v>
      </c>
      <c r="G115">
        <v>253.02</v>
      </c>
      <c r="J115">
        <v>413.33</v>
      </c>
      <c r="M115">
        <v>801.39</v>
      </c>
      <c r="Q115" t="s">
        <v>3</v>
      </c>
      <c r="R115">
        <f t="shared" si="51"/>
        <v>2.65</v>
      </c>
      <c r="S115">
        <f t="shared" si="52"/>
        <v>6.1200000000000045</v>
      </c>
      <c r="T115">
        <f t="shared" si="53"/>
        <v>13.039999999999964</v>
      </c>
      <c r="U115">
        <f t="shared" si="54"/>
        <v>5.0499999999999545</v>
      </c>
    </row>
    <row r="116" spans="1:23" ht="14.45" hidden="1" x14ac:dyDescent="0.3">
      <c r="A116" s="11">
        <v>43300</v>
      </c>
      <c r="B116" s="2">
        <v>0.88958333333333339</v>
      </c>
      <c r="C116" s="10">
        <f t="shared" si="50"/>
        <v>43300.88958333333</v>
      </c>
      <c r="D116">
        <v>1.27</v>
      </c>
      <c r="G116">
        <v>251.02</v>
      </c>
      <c r="J116">
        <v>412.6</v>
      </c>
      <c r="M116">
        <v>798.59</v>
      </c>
      <c r="Q116" t="s">
        <v>3</v>
      </c>
      <c r="R116">
        <f t="shared" si="51"/>
        <v>1.27</v>
      </c>
      <c r="S116">
        <f t="shared" si="52"/>
        <v>4.1200000000000045</v>
      </c>
      <c r="T116">
        <f t="shared" si="53"/>
        <v>12.310000000000002</v>
      </c>
      <c r="U116">
        <f t="shared" si="54"/>
        <v>2.25</v>
      </c>
    </row>
    <row r="117" spans="1:23" ht="14.45" hidden="1" x14ac:dyDescent="0.3">
      <c r="A117" s="11">
        <v>43301</v>
      </c>
      <c r="B117" s="2">
        <v>1.4583333333333332E-2</v>
      </c>
      <c r="C117" s="10">
        <f t="shared" si="50"/>
        <v>43301.01458333333</v>
      </c>
      <c r="D117">
        <v>-0.25</v>
      </c>
      <c r="G117">
        <v>249.11</v>
      </c>
      <c r="J117">
        <v>410.43</v>
      </c>
      <c r="M117">
        <v>795.83</v>
      </c>
      <c r="Q117" t="s">
        <v>3</v>
      </c>
      <c r="R117">
        <f t="shared" si="51"/>
        <v>-0.25</v>
      </c>
      <c r="S117">
        <f t="shared" si="52"/>
        <v>2.210000000000008</v>
      </c>
      <c r="T117">
        <f t="shared" si="53"/>
        <v>10.139999999999986</v>
      </c>
      <c r="U117">
        <f t="shared" si="54"/>
        <v>-0.50999999999999091</v>
      </c>
    </row>
    <row r="118" spans="1:23" ht="14.45" hidden="1" x14ac:dyDescent="0.3">
      <c r="A118" s="11">
        <v>43301</v>
      </c>
      <c r="B118" s="2">
        <v>0.13958333333333334</v>
      </c>
      <c r="C118" s="10">
        <f t="shared" si="50"/>
        <v>43301.13958333333</v>
      </c>
      <c r="D118">
        <v>-1.17</v>
      </c>
      <c r="G118">
        <v>248</v>
      </c>
      <c r="J118">
        <v>409.18</v>
      </c>
      <c r="M118">
        <v>794.23</v>
      </c>
      <c r="Q118" t="s">
        <v>3</v>
      </c>
      <c r="R118">
        <f t="shared" si="51"/>
        <v>-1.17</v>
      </c>
      <c r="S118">
        <f t="shared" si="52"/>
        <v>1.0999999999999943</v>
      </c>
      <c r="T118">
        <f t="shared" si="53"/>
        <v>8.8899999999999864</v>
      </c>
      <c r="U118">
        <f t="shared" si="54"/>
        <v>-2.1100000000000136</v>
      </c>
    </row>
    <row r="119" spans="1:23" ht="14.45" hidden="1" x14ac:dyDescent="0.3">
      <c r="A119" s="11">
        <v>43301</v>
      </c>
      <c r="B119" s="2">
        <v>0.22291666666666665</v>
      </c>
      <c r="C119" s="10">
        <f t="shared" si="50"/>
        <v>43301.222916666666</v>
      </c>
      <c r="D119">
        <v>-1.45</v>
      </c>
      <c r="G119">
        <v>247.64</v>
      </c>
      <c r="J119">
        <v>409.64</v>
      </c>
      <c r="M119">
        <v>793.65</v>
      </c>
      <c r="Q119" t="s">
        <v>3</v>
      </c>
      <c r="R119">
        <f t="shared" si="51"/>
        <v>-1.45</v>
      </c>
      <c r="S119">
        <f t="shared" si="52"/>
        <v>0.73999999999998067</v>
      </c>
      <c r="T119">
        <f t="shared" si="53"/>
        <v>9.3499999999999659</v>
      </c>
      <c r="U119">
        <f t="shared" si="54"/>
        <v>-2.6900000000000546</v>
      </c>
      <c r="W119" t="s">
        <v>66</v>
      </c>
    </row>
    <row r="120" spans="1:23" x14ac:dyDescent="0.25">
      <c r="A120" s="11">
        <v>43301</v>
      </c>
      <c r="B120" s="2">
        <v>0.41041666666666665</v>
      </c>
      <c r="C120" s="10">
        <f t="shared" si="50"/>
        <v>43301.410416666666</v>
      </c>
      <c r="D120">
        <v>0.06</v>
      </c>
      <c r="E120">
        <f t="shared" ref="E120:E122" si="95">$D$1+2</f>
        <v>2</v>
      </c>
      <c r="F120">
        <f t="shared" ref="F120:F122" si="96">$D$1-2</f>
        <v>-2</v>
      </c>
      <c r="G120">
        <v>249.73</v>
      </c>
      <c r="H120">
        <f t="shared" ref="H120:H122" si="97">$G$1+2</f>
        <v>248.9</v>
      </c>
      <c r="I120">
        <f t="shared" ref="I120:I122" si="98">$G$1-2</f>
        <v>244.9</v>
      </c>
      <c r="J120">
        <v>413.87</v>
      </c>
      <c r="K120">
        <f t="shared" ref="K120:K122" si="99">$J$1+2</f>
        <v>402.29</v>
      </c>
      <c r="L120">
        <f t="shared" ref="L120:L122" si="100">$J$1-2</f>
        <v>398.29</v>
      </c>
      <c r="M120">
        <v>796.57</v>
      </c>
      <c r="N120">
        <f t="shared" ref="N120:N122" si="101">$M$1+2</f>
        <v>798.34</v>
      </c>
      <c r="O120">
        <f t="shared" ref="O120:O122" si="102">$M$1-2</f>
        <v>794.34</v>
      </c>
      <c r="P120" t="s">
        <v>1</v>
      </c>
      <c r="Q120" t="s">
        <v>2</v>
      </c>
      <c r="R120">
        <f t="shared" si="51"/>
        <v>0.06</v>
      </c>
      <c r="S120">
        <f t="shared" si="52"/>
        <v>2.8299999999999841</v>
      </c>
      <c r="T120">
        <f t="shared" si="53"/>
        <v>13.579999999999984</v>
      </c>
      <c r="U120">
        <f t="shared" si="54"/>
        <v>0.23000000000001819</v>
      </c>
      <c r="W120" s="6" t="s">
        <v>65</v>
      </c>
    </row>
    <row r="121" spans="1:23" x14ac:dyDescent="0.25">
      <c r="A121" s="11">
        <v>43301</v>
      </c>
      <c r="B121" s="2">
        <v>0.47291666666666665</v>
      </c>
      <c r="C121" s="10">
        <f t="shared" si="50"/>
        <v>43301.472916666666</v>
      </c>
      <c r="D121">
        <v>0.84</v>
      </c>
      <c r="E121">
        <f t="shared" si="95"/>
        <v>2</v>
      </c>
      <c r="F121">
        <f t="shared" si="96"/>
        <v>-2</v>
      </c>
      <c r="G121">
        <v>250.94</v>
      </c>
      <c r="H121">
        <f t="shared" si="97"/>
        <v>248.9</v>
      </c>
      <c r="I121">
        <f t="shared" si="98"/>
        <v>244.9</v>
      </c>
      <c r="J121">
        <v>418.51</v>
      </c>
      <c r="K121">
        <f t="shared" si="99"/>
        <v>402.29</v>
      </c>
      <c r="L121">
        <f t="shared" si="100"/>
        <v>398.29</v>
      </c>
      <c r="M121">
        <v>798.22</v>
      </c>
      <c r="N121">
        <f t="shared" si="101"/>
        <v>798.34</v>
      </c>
      <c r="O121">
        <f t="shared" si="102"/>
        <v>794.34</v>
      </c>
      <c r="Q121" t="s">
        <v>2</v>
      </c>
      <c r="R121">
        <f t="shared" si="51"/>
        <v>0.84</v>
      </c>
      <c r="S121">
        <f t="shared" si="52"/>
        <v>4.039999999999992</v>
      </c>
      <c r="T121">
        <f t="shared" si="53"/>
        <v>18.21999999999997</v>
      </c>
      <c r="U121">
        <f t="shared" si="54"/>
        <v>1.8799999999999955</v>
      </c>
      <c r="W121" t="s">
        <v>110</v>
      </c>
    </row>
    <row r="122" spans="1:23" x14ac:dyDescent="0.25">
      <c r="A122" s="11">
        <v>43301</v>
      </c>
      <c r="B122" s="2">
        <v>0.63958333333333328</v>
      </c>
      <c r="C122" s="10">
        <f t="shared" si="50"/>
        <v>43301.63958333333</v>
      </c>
      <c r="D122">
        <v>2.83</v>
      </c>
      <c r="E122">
        <f t="shared" si="95"/>
        <v>2</v>
      </c>
      <c r="F122">
        <f t="shared" si="96"/>
        <v>-2</v>
      </c>
      <c r="G122">
        <v>253.54</v>
      </c>
      <c r="H122">
        <f t="shared" si="97"/>
        <v>248.9</v>
      </c>
      <c r="I122">
        <f t="shared" si="98"/>
        <v>244.9</v>
      </c>
      <c r="J122">
        <v>419.54</v>
      </c>
      <c r="K122">
        <f t="shared" si="99"/>
        <v>402.29</v>
      </c>
      <c r="L122">
        <f t="shared" si="100"/>
        <v>398.29</v>
      </c>
      <c r="M122">
        <v>800.45</v>
      </c>
      <c r="N122">
        <f t="shared" si="101"/>
        <v>798.34</v>
      </c>
      <c r="O122">
        <f t="shared" si="102"/>
        <v>794.34</v>
      </c>
      <c r="Q122" t="s">
        <v>2</v>
      </c>
      <c r="R122">
        <f t="shared" si="51"/>
        <v>2.83</v>
      </c>
      <c r="S122">
        <f t="shared" si="52"/>
        <v>6.6399999999999864</v>
      </c>
      <c r="T122">
        <f t="shared" si="53"/>
        <v>19.25</v>
      </c>
      <c r="U122">
        <f t="shared" si="54"/>
        <v>4.1100000000000136</v>
      </c>
    </row>
    <row r="123" spans="1:23" ht="14.45" hidden="1" x14ac:dyDescent="0.3">
      <c r="A123" s="11">
        <v>43301</v>
      </c>
      <c r="B123" s="2">
        <v>0.77500000000000002</v>
      </c>
      <c r="C123" s="10">
        <f t="shared" si="50"/>
        <v>43301.775000000001</v>
      </c>
      <c r="D123">
        <v>3.84</v>
      </c>
      <c r="G123">
        <v>254.7</v>
      </c>
      <c r="J123">
        <v>419.32</v>
      </c>
      <c r="M123">
        <v>804.07</v>
      </c>
      <c r="Q123" t="s">
        <v>3</v>
      </c>
      <c r="R123">
        <f t="shared" si="51"/>
        <v>3.84</v>
      </c>
      <c r="S123">
        <f t="shared" si="52"/>
        <v>7.7999999999999829</v>
      </c>
      <c r="T123">
        <f t="shared" si="53"/>
        <v>19.029999999999973</v>
      </c>
      <c r="U123">
        <f t="shared" si="54"/>
        <v>7.7300000000000182</v>
      </c>
    </row>
    <row r="124" spans="1:23" ht="14.45" hidden="1" x14ac:dyDescent="0.3">
      <c r="A124" s="11">
        <v>43301</v>
      </c>
      <c r="B124" s="2">
        <v>0.88958333333333339</v>
      </c>
      <c r="C124" s="10">
        <f t="shared" si="50"/>
        <v>43301.88958333333</v>
      </c>
      <c r="D124">
        <v>3.35</v>
      </c>
      <c r="G124">
        <v>253.9</v>
      </c>
      <c r="J124" s="4">
        <v>25.55</v>
      </c>
      <c r="K124" s="4"/>
      <c r="L124" s="4"/>
      <c r="M124">
        <v>803.12</v>
      </c>
      <c r="Q124" t="s">
        <v>3</v>
      </c>
      <c r="R124">
        <f t="shared" si="51"/>
        <v>3.35</v>
      </c>
      <c r="S124">
        <f t="shared" si="52"/>
        <v>7</v>
      </c>
      <c r="T124">
        <f t="shared" si="53"/>
        <v>-374.74</v>
      </c>
      <c r="U124">
        <f t="shared" si="54"/>
        <v>6.7799999999999727</v>
      </c>
      <c r="W124">
        <f>394.1+5</f>
        <v>399.1</v>
      </c>
    </row>
    <row r="125" spans="1:23" ht="14.45" hidden="1" x14ac:dyDescent="0.3">
      <c r="A125" s="11">
        <v>43302</v>
      </c>
      <c r="B125" s="2">
        <v>1.4583333333333332E-2</v>
      </c>
      <c r="C125" s="10">
        <f t="shared" si="50"/>
        <v>43302.01458333333</v>
      </c>
      <c r="D125">
        <v>2.59</v>
      </c>
      <c r="G125">
        <v>252.96</v>
      </c>
      <c r="J125" s="4">
        <v>361.03</v>
      </c>
      <c r="K125" s="4"/>
      <c r="L125" s="4"/>
      <c r="M125">
        <v>801.68</v>
      </c>
      <c r="Q125" t="s">
        <v>3</v>
      </c>
      <c r="R125">
        <f t="shared" si="51"/>
        <v>2.59</v>
      </c>
      <c r="S125">
        <f t="shared" si="52"/>
        <v>6.0600000000000023</v>
      </c>
      <c r="T125">
        <f t="shared" si="53"/>
        <v>-39.260000000000048</v>
      </c>
      <c r="U125">
        <f t="shared" si="54"/>
        <v>5.3399999999999181</v>
      </c>
    </row>
    <row r="126" spans="1:23" ht="14.45" hidden="1" x14ac:dyDescent="0.3">
      <c r="A126" s="11">
        <v>43304</v>
      </c>
      <c r="B126" s="2">
        <v>0.64027777777777783</v>
      </c>
      <c r="C126" s="10">
        <f t="shared" si="50"/>
        <v>43304.640277777777</v>
      </c>
      <c r="D126">
        <v>1.59</v>
      </c>
      <c r="G126">
        <v>251.66</v>
      </c>
      <c r="J126">
        <v>402.29</v>
      </c>
      <c r="M126">
        <v>798.84</v>
      </c>
      <c r="Q126" t="s">
        <v>3</v>
      </c>
      <c r="R126">
        <f t="shared" si="51"/>
        <v>1.59</v>
      </c>
      <c r="S126">
        <f t="shared" si="52"/>
        <v>4.7599999999999909</v>
      </c>
      <c r="T126">
        <f t="shared" si="53"/>
        <v>2</v>
      </c>
      <c r="U126">
        <f t="shared" si="54"/>
        <v>2.5</v>
      </c>
    </row>
    <row r="127" spans="1:23" ht="14.45" hidden="1" x14ac:dyDescent="0.3">
      <c r="A127" s="11">
        <v>43304</v>
      </c>
      <c r="B127" s="2">
        <v>0.77500000000000002</v>
      </c>
      <c r="C127" s="10">
        <f t="shared" si="50"/>
        <v>43304.775000000001</v>
      </c>
      <c r="D127">
        <v>2.91</v>
      </c>
      <c r="G127">
        <v>253.32</v>
      </c>
      <c r="J127">
        <v>415.2</v>
      </c>
      <c r="M127">
        <v>801.85</v>
      </c>
      <c r="Q127" t="s">
        <v>3</v>
      </c>
      <c r="R127">
        <f t="shared" si="51"/>
        <v>2.91</v>
      </c>
      <c r="S127">
        <f t="shared" si="52"/>
        <v>6.4199999999999875</v>
      </c>
      <c r="T127">
        <f t="shared" si="53"/>
        <v>14.909999999999968</v>
      </c>
      <c r="U127">
        <f t="shared" si="54"/>
        <v>5.5099999999999909</v>
      </c>
    </row>
    <row r="128" spans="1:23" ht="14.45" hidden="1" x14ac:dyDescent="0.3">
      <c r="A128" s="11">
        <v>43304</v>
      </c>
      <c r="B128" s="2">
        <v>0.88958333333333339</v>
      </c>
      <c r="C128" s="10">
        <f t="shared" si="50"/>
        <v>43304.88958333333</v>
      </c>
      <c r="D128">
        <v>2.86</v>
      </c>
      <c r="G128">
        <v>253.26</v>
      </c>
      <c r="J128">
        <v>418.73</v>
      </c>
      <c r="M128">
        <v>801.91</v>
      </c>
      <c r="Q128" t="s">
        <v>3</v>
      </c>
      <c r="R128">
        <f t="shared" si="51"/>
        <v>2.86</v>
      </c>
      <c r="S128">
        <f t="shared" si="52"/>
        <v>6.3599999999999852</v>
      </c>
      <c r="T128">
        <f t="shared" si="53"/>
        <v>18.439999999999998</v>
      </c>
      <c r="U128">
        <f t="shared" si="54"/>
        <v>5.5699999999999363</v>
      </c>
    </row>
    <row r="129" spans="1:26" ht="14.45" hidden="1" x14ac:dyDescent="0.3">
      <c r="A129" s="11">
        <v>43305</v>
      </c>
      <c r="B129" s="2">
        <v>1.5277777777777777E-2</v>
      </c>
      <c r="C129" s="10">
        <f t="shared" si="50"/>
        <v>43305.015277777777</v>
      </c>
      <c r="D129">
        <v>3.04</v>
      </c>
      <c r="G129">
        <v>253.62</v>
      </c>
      <c r="J129">
        <v>397.99</v>
      </c>
      <c r="M129">
        <v>802.52</v>
      </c>
      <c r="Q129" t="s">
        <v>3</v>
      </c>
      <c r="R129">
        <f t="shared" si="51"/>
        <v>3.04</v>
      </c>
      <c r="S129">
        <f t="shared" si="52"/>
        <v>6.7199999999999989</v>
      </c>
      <c r="T129">
        <f t="shared" si="53"/>
        <v>-2.3000000000000114</v>
      </c>
      <c r="U129">
        <f t="shared" si="54"/>
        <v>6.17999999999995</v>
      </c>
    </row>
    <row r="130" spans="1:26" ht="14.45" hidden="1" x14ac:dyDescent="0.3">
      <c r="A130" s="11">
        <v>43305</v>
      </c>
      <c r="B130" s="2">
        <v>0.13958333333333334</v>
      </c>
      <c r="C130" s="10">
        <f t="shared" si="50"/>
        <v>43305.13958333333</v>
      </c>
      <c r="D130">
        <v>3.82</v>
      </c>
      <c r="G130">
        <v>254.64</v>
      </c>
      <c r="J130">
        <v>420.27</v>
      </c>
      <c r="M130">
        <v>804.12</v>
      </c>
      <c r="Q130" t="s">
        <v>3</v>
      </c>
      <c r="R130">
        <f t="shared" si="51"/>
        <v>3.82</v>
      </c>
      <c r="S130">
        <f t="shared" si="52"/>
        <v>7.7399999999999807</v>
      </c>
      <c r="T130">
        <f t="shared" si="53"/>
        <v>19.979999999999961</v>
      </c>
      <c r="U130">
        <f t="shared" si="54"/>
        <v>7.7799999999999727</v>
      </c>
    </row>
    <row r="131" spans="1:26" ht="14.45" hidden="1" x14ac:dyDescent="0.3">
      <c r="A131" s="11">
        <v>43305</v>
      </c>
      <c r="B131" s="2">
        <v>0.22291666666666665</v>
      </c>
      <c r="C131" s="10">
        <f t="shared" ref="C131:C155" si="103">A131+B131</f>
        <v>43305.222916666666</v>
      </c>
      <c r="D131">
        <v>4.33</v>
      </c>
      <c r="G131">
        <v>255.36</v>
      </c>
      <c r="J131">
        <v>417.84</v>
      </c>
      <c r="M131">
        <v>805.06</v>
      </c>
      <c r="Q131" t="s">
        <v>3</v>
      </c>
      <c r="R131">
        <f t="shared" ref="R131:R176" si="104">D131-0</f>
        <v>4.33</v>
      </c>
      <c r="S131">
        <f t="shared" ref="S131:S176" si="105">G131-$G$1</f>
        <v>8.460000000000008</v>
      </c>
      <c r="T131">
        <f t="shared" ref="T131:T133" si="106">J131-$J$1</f>
        <v>17.549999999999955</v>
      </c>
      <c r="U131">
        <f t="shared" ref="U131:U176" si="107">M131-$M$1</f>
        <v>8.7199999999999136</v>
      </c>
    </row>
    <row r="132" spans="1:26" x14ac:dyDescent="0.25">
      <c r="A132" s="11">
        <v>43305</v>
      </c>
      <c r="B132" s="2">
        <v>0.43888888888888888</v>
      </c>
      <c r="C132" s="10">
        <f t="shared" si="103"/>
        <v>43305.438888888886</v>
      </c>
      <c r="D132">
        <v>0</v>
      </c>
      <c r="E132">
        <f t="shared" ref="E132:E133" si="108">$D$1+2</f>
        <v>2</v>
      </c>
      <c r="F132">
        <f t="shared" ref="F132:F133" si="109">$D$1-2</f>
        <v>-2</v>
      </c>
      <c r="G132">
        <v>249.77</v>
      </c>
      <c r="H132">
        <f t="shared" ref="H132:H133" si="110">$G$1+2</f>
        <v>248.9</v>
      </c>
      <c r="I132">
        <f t="shared" ref="I132:I133" si="111">$G$1-2</f>
        <v>244.9</v>
      </c>
      <c r="J132" s="4">
        <v>6.79</v>
      </c>
      <c r="K132">
        <f t="shared" ref="K132:K133" si="112">$J$1+2</f>
        <v>402.29</v>
      </c>
      <c r="L132">
        <f t="shared" ref="L132:L133" si="113">$J$1-2</f>
        <v>398.29</v>
      </c>
      <c r="M132">
        <v>796.47</v>
      </c>
      <c r="N132">
        <f t="shared" ref="N132:N133" si="114">$M$1+2</f>
        <v>798.34</v>
      </c>
      <c r="O132">
        <f t="shared" ref="O132:O133" si="115">$M$1-2</f>
        <v>794.34</v>
      </c>
      <c r="P132" t="s">
        <v>1</v>
      </c>
      <c r="Q132" t="s">
        <v>2</v>
      </c>
      <c r="R132">
        <f t="shared" si="104"/>
        <v>0</v>
      </c>
      <c r="S132">
        <f t="shared" si="105"/>
        <v>2.8700000000000045</v>
      </c>
      <c r="T132">
        <f t="shared" si="106"/>
        <v>-393.5</v>
      </c>
      <c r="U132">
        <f t="shared" si="107"/>
        <v>0.12999999999999545</v>
      </c>
      <c r="W132" t="s">
        <v>70</v>
      </c>
    </row>
    <row r="133" spans="1:26" x14ac:dyDescent="0.25">
      <c r="A133" s="11">
        <v>43305</v>
      </c>
      <c r="B133" s="2">
        <v>0.47361111111111115</v>
      </c>
      <c r="C133" s="10">
        <f t="shared" si="103"/>
        <v>43305.473611111112</v>
      </c>
      <c r="D133">
        <v>0.13</v>
      </c>
      <c r="E133">
        <f t="shared" si="108"/>
        <v>2</v>
      </c>
      <c r="F133">
        <f t="shared" si="109"/>
        <v>-2</v>
      </c>
      <c r="G133">
        <v>249.98</v>
      </c>
      <c r="H133">
        <f t="shared" si="110"/>
        <v>248.9</v>
      </c>
      <c r="I133">
        <f t="shared" si="111"/>
        <v>244.9</v>
      </c>
      <c r="J133" s="4">
        <v>152.47999999999999</v>
      </c>
      <c r="K133">
        <f t="shared" si="112"/>
        <v>402.29</v>
      </c>
      <c r="L133">
        <f t="shared" si="113"/>
        <v>398.29</v>
      </c>
      <c r="M133">
        <v>796.74</v>
      </c>
      <c r="N133">
        <f t="shared" si="114"/>
        <v>798.34</v>
      </c>
      <c r="O133">
        <f t="shared" si="115"/>
        <v>794.34</v>
      </c>
      <c r="Q133" t="s">
        <v>2</v>
      </c>
      <c r="R133">
        <f t="shared" si="104"/>
        <v>0.13</v>
      </c>
      <c r="S133">
        <f t="shared" si="105"/>
        <v>3.0799999999999841</v>
      </c>
      <c r="T133">
        <f t="shared" si="106"/>
        <v>-247.81000000000003</v>
      </c>
      <c r="U133">
        <f t="shared" si="107"/>
        <v>0.39999999999997726</v>
      </c>
      <c r="W133" s="6" t="s">
        <v>87</v>
      </c>
    </row>
    <row r="134" spans="1:26" ht="14.45" hidden="1" x14ac:dyDescent="0.3">
      <c r="A134" s="11">
        <v>43305</v>
      </c>
      <c r="B134" s="2">
        <v>0.77500000000000002</v>
      </c>
      <c r="C134" s="10">
        <f t="shared" si="103"/>
        <v>43305.775000000001</v>
      </c>
      <c r="D134">
        <v>1.1200000000000001</v>
      </c>
      <c r="G134">
        <v>251.52</v>
      </c>
      <c r="J134">
        <v>393.89</v>
      </c>
      <c r="M134">
        <v>800</v>
      </c>
      <c r="Q134" t="s">
        <v>3</v>
      </c>
      <c r="R134">
        <f t="shared" si="104"/>
        <v>1.1200000000000001</v>
      </c>
      <c r="S134">
        <f t="shared" si="105"/>
        <v>4.6200000000000045</v>
      </c>
      <c r="T134">
        <f>J134-394.1</f>
        <v>-0.21000000000003638</v>
      </c>
      <c r="U134">
        <f t="shared" si="107"/>
        <v>3.6599999999999682</v>
      </c>
      <c r="W134" t="s">
        <v>79</v>
      </c>
      <c r="Z134" t="s">
        <v>85</v>
      </c>
    </row>
    <row r="135" spans="1:26" ht="14.45" hidden="1" x14ac:dyDescent="0.3">
      <c r="A135" s="11">
        <v>43305</v>
      </c>
      <c r="B135" s="2">
        <v>0.88958333333333339</v>
      </c>
      <c r="C135" s="10">
        <f t="shared" si="103"/>
        <v>43305.88958333333</v>
      </c>
      <c r="D135" s="4">
        <v>184.93</v>
      </c>
      <c r="E135" s="4"/>
      <c r="F135" s="4"/>
      <c r="G135" s="4">
        <v>502.09</v>
      </c>
      <c r="H135" s="4"/>
      <c r="I135" s="4"/>
      <c r="J135" s="4">
        <v>680.91</v>
      </c>
      <c r="K135" s="4"/>
      <c r="L135" s="4"/>
      <c r="M135" s="4">
        <v>1162.44</v>
      </c>
      <c r="N135" s="4"/>
      <c r="O135" s="4"/>
      <c r="Q135" t="s">
        <v>3</v>
      </c>
      <c r="R135">
        <f t="shared" si="104"/>
        <v>184.93</v>
      </c>
      <c r="S135">
        <f t="shared" si="105"/>
        <v>255.18999999999997</v>
      </c>
      <c r="T135">
        <f t="shared" ref="T135:T176" si="116">J135-394.1</f>
        <v>286.80999999999995</v>
      </c>
      <c r="U135">
        <f t="shared" si="107"/>
        <v>366.1</v>
      </c>
      <c r="W135" t="s">
        <v>83</v>
      </c>
    </row>
    <row r="136" spans="1:26" ht="14.45" hidden="1" x14ac:dyDescent="0.3">
      <c r="A136" s="11">
        <v>43306</v>
      </c>
      <c r="B136" s="2">
        <v>1.5277777777777777E-2</v>
      </c>
      <c r="C136" s="10">
        <f t="shared" si="103"/>
        <v>43306.015277777777</v>
      </c>
      <c r="D136" s="4">
        <v>182.66</v>
      </c>
      <c r="E136" s="4"/>
      <c r="F136" s="4"/>
      <c r="G136" s="4">
        <v>498.72</v>
      </c>
      <c r="H136" s="4"/>
      <c r="I136" s="4"/>
      <c r="J136" s="4">
        <v>677.35</v>
      </c>
      <c r="K136" s="4"/>
      <c r="L136" s="4"/>
      <c r="M136" s="4">
        <v>1157.8699999999999</v>
      </c>
      <c r="N136" s="4"/>
      <c r="O136" s="4"/>
      <c r="Q136" t="s">
        <v>3</v>
      </c>
      <c r="R136">
        <f t="shared" si="104"/>
        <v>182.66</v>
      </c>
      <c r="S136">
        <f t="shared" si="105"/>
        <v>251.82000000000002</v>
      </c>
      <c r="T136">
        <f t="shared" si="116"/>
        <v>283.25</v>
      </c>
      <c r="U136">
        <f t="shared" si="107"/>
        <v>361.52999999999986</v>
      </c>
    </row>
    <row r="137" spans="1:26" ht="14.45" hidden="1" x14ac:dyDescent="0.3">
      <c r="A137" s="11">
        <v>43306</v>
      </c>
      <c r="B137" s="2">
        <v>0.13958333333333334</v>
      </c>
      <c r="C137" s="10">
        <f t="shared" si="103"/>
        <v>43306.13958333333</v>
      </c>
      <c r="D137" s="4">
        <v>180.88</v>
      </c>
      <c r="E137" s="4"/>
      <c r="F137" s="4"/>
      <c r="G137" s="4">
        <v>496.25</v>
      </c>
      <c r="H137" s="4"/>
      <c r="I137" s="4"/>
      <c r="J137" s="4">
        <v>674.55</v>
      </c>
      <c r="K137" s="4"/>
      <c r="L137" s="4"/>
      <c r="M137" s="4">
        <v>1154.46</v>
      </c>
      <c r="N137" s="4"/>
      <c r="O137" s="4"/>
      <c r="Q137" t="s">
        <v>3</v>
      </c>
      <c r="R137">
        <f t="shared" si="104"/>
        <v>180.88</v>
      </c>
      <c r="S137">
        <f t="shared" si="105"/>
        <v>249.35</v>
      </c>
      <c r="T137">
        <f t="shared" si="116"/>
        <v>280.44999999999993</v>
      </c>
      <c r="U137">
        <f t="shared" si="107"/>
        <v>358.12</v>
      </c>
    </row>
    <row r="138" spans="1:26" ht="14.45" hidden="1" x14ac:dyDescent="0.3">
      <c r="A138" s="11">
        <v>43306</v>
      </c>
      <c r="B138" s="2">
        <v>0.22361111111111109</v>
      </c>
      <c r="C138" s="10">
        <f t="shared" si="103"/>
        <v>43306.223611111112</v>
      </c>
      <c r="D138" s="4">
        <v>179.79</v>
      </c>
      <c r="E138" s="4"/>
      <c r="F138" s="4"/>
      <c r="G138" s="4">
        <v>494.49</v>
      </c>
      <c r="H138" s="4"/>
      <c r="I138" s="4"/>
      <c r="J138" s="4">
        <v>672.9</v>
      </c>
      <c r="K138" s="4"/>
      <c r="L138" s="4"/>
      <c r="M138" s="4">
        <v>1152.04</v>
      </c>
      <c r="N138" s="4"/>
      <c r="O138" s="4"/>
      <c r="Q138" t="s">
        <v>3</v>
      </c>
      <c r="R138">
        <f t="shared" si="104"/>
        <v>179.79</v>
      </c>
      <c r="S138">
        <f t="shared" si="105"/>
        <v>247.59</v>
      </c>
      <c r="T138">
        <f t="shared" si="116"/>
        <v>278.79999999999995</v>
      </c>
      <c r="U138">
        <f t="shared" si="107"/>
        <v>355.69999999999993</v>
      </c>
    </row>
    <row r="139" spans="1:26" x14ac:dyDescent="0.25">
      <c r="A139" s="11">
        <v>43306</v>
      </c>
      <c r="B139" s="2">
        <v>0.39374999999999999</v>
      </c>
      <c r="C139" s="10">
        <f t="shared" si="103"/>
        <v>43306.393750000003</v>
      </c>
      <c r="D139">
        <v>0.01</v>
      </c>
      <c r="E139">
        <f t="shared" ref="E139:E141" si="117">$D$1+2</f>
        <v>2</v>
      </c>
      <c r="F139">
        <f t="shared" ref="F139:F141" si="118">$D$1-2</f>
        <v>-2</v>
      </c>
      <c r="G139">
        <v>249.15</v>
      </c>
      <c r="H139">
        <f t="shared" ref="H139:H141" si="119">$G$1+2</f>
        <v>248.9</v>
      </c>
      <c r="I139">
        <f t="shared" ref="I139:I141" si="120">$G$1-2</f>
        <v>244.9</v>
      </c>
      <c r="J139">
        <v>392.03</v>
      </c>
      <c r="K139">
        <f>394.1+2</f>
        <v>396.1</v>
      </c>
      <c r="L139">
        <f>394.1-2</f>
        <v>392.1</v>
      </c>
      <c r="M139">
        <v>795.84</v>
      </c>
      <c r="N139">
        <f t="shared" ref="N139:N141" si="121">$M$1+2</f>
        <v>798.34</v>
      </c>
      <c r="O139">
        <f t="shared" ref="O139:O141" si="122">$M$1-2</f>
        <v>794.34</v>
      </c>
      <c r="P139" t="s">
        <v>1</v>
      </c>
      <c r="Q139" t="s">
        <v>2</v>
      </c>
      <c r="R139">
        <f t="shared" si="104"/>
        <v>0.01</v>
      </c>
      <c r="S139">
        <f t="shared" si="105"/>
        <v>2.25</v>
      </c>
      <c r="T139">
        <f t="shared" si="116"/>
        <v>-2.07000000000005</v>
      </c>
      <c r="U139">
        <f t="shared" si="107"/>
        <v>-0.5</v>
      </c>
      <c r="W139" t="s">
        <v>115</v>
      </c>
    </row>
    <row r="140" spans="1:26" x14ac:dyDescent="0.25">
      <c r="A140" s="11">
        <v>43306</v>
      </c>
      <c r="B140" s="2">
        <v>0.47291666666666665</v>
      </c>
      <c r="C140" s="10">
        <f t="shared" si="103"/>
        <v>43306.472916666666</v>
      </c>
      <c r="D140" s="5">
        <v>-0.12</v>
      </c>
      <c r="E140">
        <f t="shared" si="117"/>
        <v>2</v>
      </c>
      <c r="F140">
        <f t="shared" si="118"/>
        <v>-2</v>
      </c>
      <c r="G140" s="5">
        <v>249.23</v>
      </c>
      <c r="H140">
        <f t="shared" si="119"/>
        <v>248.9</v>
      </c>
      <c r="I140">
        <f t="shared" si="120"/>
        <v>244.9</v>
      </c>
      <c r="J140" s="5">
        <v>391.86</v>
      </c>
      <c r="K140">
        <f t="shared" ref="K140:K141" si="123">394.1+2</f>
        <v>396.1</v>
      </c>
      <c r="L140">
        <f t="shared" ref="L140:L141" si="124">394.1-2</f>
        <v>392.1</v>
      </c>
      <c r="M140" s="5">
        <v>795.7</v>
      </c>
      <c r="N140">
        <f t="shared" si="121"/>
        <v>798.34</v>
      </c>
      <c r="O140">
        <f t="shared" si="122"/>
        <v>794.34</v>
      </c>
      <c r="Q140" t="s">
        <v>2</v>
      </c>
      <c r="R140">
        <f t="shared" si="104"/>
        <v>-0.12</v>
      </c>
      <c r="S140">
        <f t="shared" si="105"/>
        <v>2.3299999999999841</v>
      </c>
      <c r="T140">
        <f t="shared" si="116"/>
        <v>-2.2400000000000091</v>
      </c>
      <c r="U140">
        <f t="shared" si="107"/>
        <v>-0.63999999999998636</v>
      </c>
      <c r="W140" s="6" t="s">
        <v>87</v>
      </c>
    </row>
    <row r="141" spans="1:26" x14ac:dyDescent="0.25">
      <c r="A141" s="11">
        <v>43306</v>
      </c>
      <c r="B141" s="2">
        <v>0.64027777777777783</v>
      </c>
      <c r="C141" s="10">
        <f t="shared" si="103"/>
        <v>43306.640277777777</v>
      </c>
      <c r="D141" s="5">
        <v>-1.85</v>
      </c>
      <c r="E141">
        <f t="shared" si="117"/>
        <v>2</v>
      </c>
      <c r="F141">
        <f t="shared" si="118"/>
        <v>-2</v>
      </c>
      <c r="G141" s="5">
        <v>246.71</v>
      </c>
      <c r="H141">
        <f t="shared" si="119"/>
        <v>248.9</v>
      </c>
      <c r="I141">
        <f t="shared" si="120"/>
        <v>244.9</v>
      </c>
      <c r="J141" s="5">
        <v>389.19</v>
      </c>
      <c r="K141">
        <f t="shared" si="123"/>
        <v>396.1</v>
      </c>
      <c r="L141">
        <f t="shared" si="124"/>
        <v>392.1</v>
      </c>
      <c r="M141" s="5">
        <v>791.64</v>
      </c>
      <c r="N141">
        <f t="shared" si="121"/>
        <v>798.34</v>
      </c>
      <c r="O141">
        <f t="shared" si="122"/>
        <v>794.34</v>
      </c>
      <c r="Q141" t="s">
        <v>2</v>
      </c>
      <c r="R141">
        <f t="shared" si="104"/>
        <v>-1.85</v>
      </c>
      <c r="S141">
        <f t="shared" si="105"/>
        <v>-0.18999999999999773</v>
      </c>
      <c r="T141">
        <f t="shared" si="116"/>
        <v>-4.910000000000025</v>
      </c>
      <c r="U141">
        <f t="shared" si="107"/>
        <v>-4.7000000000000455</v>
      </c>
      <c r="W141" t="s">
        <v>110</v>
      </c>
    </row>
    <row r="142" spans="1:26" ht="14.45" hidden="1" x14ac:dyDescent="0.3">
      <c r="A142" s="11">
        <v>43306</v>
      </c>
      <c r="B142" s="2">
        <v>0.77500000000000002</v>
      </c>
      <c r="C142" s="10">
        <f t="shared" si="103"/>
        <v>43306.775000000001</v>
      </c>
      <c r="D142">
        <v>-4.3</v>
      </c>
      <c r="G142">
        <v>243.43</v>
      </c>
      <c r="J142">
        <v>385.29</v>
      </c>
      <c r="M142">
        <v>787.03</v>
      </c>
      <c r="Q142" t="s">
        <v>3</v>
      </c>
      <c r="R142">
        <f t="shared" si="104"/>
        <v>-4.3</v>
      </c>
      <c r="S142">
        <f t="shared" si="105"/>
        <v>-3.4699999999999989</v>
      </c>
      <c r="T142">
        <f t="shared" si="116"/>
        <v>-8.8100000000000023</v>
      </c>
      <c r="U142">
        <f t="shared" si="107"/>
        <v>-9.3100000000000591</v>
      </c>
    </row>
    <row r="143" spans="1:26" ht="14.45" hidden="1" x14ac:dyDescent="0.3">
      <c r="A143" s="11">
        <v>43306</v>
      </c>
      <c r="B143" s="2">
        <v>0.88958333333333339</v>
      </c>
      <c r="C143" s="10">
        <f t="shared" si="103"/>
        <v>43306.88958333333</v>
      </c>
      <c r="D143">
        <v>-6.35</v>
      </c>
      <c r="G143">
        <v>240.86</v>
      </c>
      <c r="J143">
        <v>382.26</v>
      </c>
      <c r="M143">
        <v>783.67</v>
      </c>
      <c r="Q143" t="s">
        <v>3</v>
      </c>
      <c r="R143">
        <f t="shared" si="104"/>
        <v>-6.35</v>
      </c>
      <c r="S143">
        <f t="shared" si="105"/>
        <v>-6.039999999999992</v>
      </c>
      <c r="T143">
        <f t="shared" si="116"/>
        <v>-11.840000000000032</v>
      </c>
      <c r="U143">
        <f t="shared" si="107"/>
        <v>-12.670000000000073</v>
      </c>
    </row>
    <row r="144" spans="1:26" ht="14.45" hidden="1" x14ac:dyDescent="0.3">
      <c r="A144" s="11">
        <v>43307</v>
      </c>
      <c r="B144" s="2">
        <v>1.5277777777777777E-2</v>
      </c>
      <c r="C144" s="10">
        <f t="shared" si="103"/>
        <v>43307.015277777777</v>
      </c>
      <c r="D144">
        <v>-6.25</v>
      </c>
      <c r="G144">
        <v>241.11</v>
      </c>
      <c r="J144">
        <v>382.5</v>
      </c>
      <c r="M144">
        <v>784.24</v>
      </c>
      <c r="Q144" t="s">
        <v>3</v>
      </c>
      <c r="R144">
        <f t="shared" si="104"/>
        <v>-6.25</v>
      </c>
      <c r="S144">
        <f t="shared" si="105"/>
        <v>-5.789999999999992</v>
      </c>
      <c r="T144">
        <f t="shared" si="116"/>
        <v>-11.600000000000023</v>
      </c>
      <c r="U144">
        <f t="shared" si="107"/>
        <v>-12.100000000000023</v>
      </c>
    </row>
    <row r="145" spans="1:23" ht="14.45" hidden="1" x14ac:dyDescent="0.3">
      <c r="A145" s="11">
        <v>43307</v>
      </c>
      <c r="B145" s="2">
        <v>0.13958333333333334</v>
      </c>
      <c r="C145" s="10">
        <f t="shared" si="103"/>
        <v>43307.13958333333</v>
      </c>
      <c r="D145">
        <v>-5.81</v>
      </c>
      <c r="G145">
        <v>241.69</v>
      </c>
      <c r="J145">
        <v>383.21</v>
      </c>
      <c r="M145">
        <v>785.22</v>
      </c>
      <c r="Q145" t="s">
        <v>3</v>
      </c>
      <c r="R145">
        <f t="shared" si="104"/>
        <v>-5.81</v>
      </c>
      <c r="S145">
        <f t="shared" si="105"/>
        <v>-5.210000000000008</v>
      </c>
      <c r="T145">
        <f t="shared" si="116"/>
        <v>-10.890000000000043</v>
      </c>
      <c r="U145">
        <f t="shared" si="107"/>
        <v>-11.120000000000005</v>
      </c>
    </row>
    <row r="146" spans="1:23" ht="14.45" hidden="1" x14ac:dyDescent="0.3">
      <c r="A146" s="11">
        <v>43307</v>
      </c>
      <c r="B146" s="2">
        <v>0.22361111111111109</v>
      </c>
      <c r="C146" s="10">
        <f t="shared" si="103"/>
        <v>43307.223611111112</v>
      </c>
      <c r="D146">
        <v>-5.35</v>
      </c>
      <c r="G146">
        <v>242.26</v>
      </c>
      <c r="J146">
        <v>383.88</v>
      </c>
      <c r="M146">
        <v>786.1</v>
      </c>
      <c r="Q146" t="s">
        <v>3</v>
      </c>
      <c r="R146">
        <f t="shared" si="104"/>
        <v>-5.35</v>
      </c>
      <c r="S146">
        <f t="shared" si="105"/>
        <v>-4.6400000000000148</v>
      </c>
      <c r="T146">
        <f t="shared" si="116"/>
        <v>-10.220000000000027</v>
      </c>
      <c r="U146">
        <f t="shared" si="107"/>
        <v>-10.240000000000009</v>
      </c>
    </row>
    <row r="147" spans="1:23" x14ac:dyDescent="0.25">
      <c r="A147" s="11">
        <v>43307</v>
      </c>
      <c r="B147" s="2">
        <v>0.3743055555555555</v>
      </c>
      <c r="C147" s="10">
        <f t="shared" si="103"/>
        <v>43307.374305555553</v>
      </c>
      <c r="D147">
        <v>-0.05</v>
      </c>
      <c r="E147">
        <f t="shared" ref="E147:E149" si="125">$D$1+2</f>
        <v>2</v>
      </c>
      <c r="F147">
        <f t="shared" ref="F147:F149" si="126">$D$1-2</f>
        <v>-2</v>
      </c>
      <c r="G147">
        <v>249.25</v>
      </c>
      <c r="H147">
        <f t="shared" ref="H147:H149" si="127">$G$1+2</f>
        <v>248.9</v>
      </c>
      <c r="I147">
        <f t="shared" ref="I147:I149" si="128">$G$1-2</f>
        <v>244.9</v>
      </c>
      <c r="J147">
        <v>391.9</v>
      </c>
      <c r="K147">
        <f t="shared" ref="K147:K149" si="129">394.1+2</f>
        <v>396.1</v>
      </c>
      <c r="L147">
        <f t="shared" ref="L147:L149" si="130">394.1-2</f>
        <v>392.1</v>
      </c>
      <c r="M147">
        <v>796.37</v>
      </c>
      <c r="N147">
        <f t="shared" ref="N147:N149" si="131">$M$1+2</f>
        <v>798.34</v>
      </c>
      <c r="O147">
        <f t="shared" ref="O147:O149" si="132">$M$1-2</f>
        <v>794.34</v>
      </c>
      <c r="P147" t="s">
        <v>1</v>
      </c>
      <c r="Q147" t="s">
        <v>2</v>
      </c>
      <c r="R147">
        <f t="shared" si="104"/>
        <v>-0.05</v>
      </c>
      <c r="S147">
        <f t="shared" si="105"/>
        <v>2.3499999999999943</v>
      </c>
      <c r="T147">
        <f t="shared" si="116"/>
        <v>-2.2000000000000455</v>
      </c>
      <c r="U147">
        <f t="shared" si="107"/>
        <v>2.9999999999972715E-2</v>
      </c>
      <c r="W147" t="s">
        <v>116</v>
      </c>
    </row>
    <row r="148" spans="1:23" x14ac:dyDescent="0.25">
      <c r="A148" s="11">
        <v>43307</v>
      </c>
      <c r="B148" s="2">
        <v>0.47291666666666665</v>
      </c>
      <c r="C148" s="10">
        <f t="shared" si="103"/>
        <v>43307.472916666666</v>
      </c>
      <c r="D148">
        <v>0.92</v>
      </c>
      <c r="E148">
        <f t="shared" si="125"/>
        <v>2</v>
      </c>
      <c r="F148">
        <f t="shared" si="126"/>
        <v>-2</v>
      </c>
      <c r="G148">
        <v>250.61</v>
      </c>
      <c r="H148">
        <f t="shared" si="127"/>
        <v>248.9</v>
      </c>
      <c r="I148">
        <f t="shared" si="128"/>
        <v>244.9</v>
      </c>
      <c r="J148">
        <v>393.51</v>
      </c>
      <c r="K148">
        <f t="shared" si="129"/>
        <v>396.1</v>
      </c>
      <c r="L148">
        <f t="shared" si="130"/>
        <v>392.1</v>
      </c>
      <c r="M148">
        <v>798.11</v>
      </c>
      <c r="N148">
        <f t="shared" si="131"/>
        <v>798.34</v>
      </c>
      <c r="O148">
        <f t="shared" si="132"/>
        <v>794.34</v>
      </c>
      <c r="Q148" t="s">
        <v>2</v>
      </c>
      <c r="R148">
        <f t="shared" si="104"/>
        <v>0.92</v>
      </c>
      <c r="S148">
        <f t="shared" si="105"/>
        <v>3.710000000000008</v>
      </c>
      <c r="T148">
        <f t="shared" si="116"/>
        <v>-0.59000000000003183</v>
      </c>
      <c r="U148">
        <f t="shared" si="107"/>
        <v>1.7699999999999818</v>
      </c>
      <c r="W148" s="6" t="s">
        <v>110</v>
      </c>
    </row>
    <row r="149" spans="1:23" x14ac:dyDescent="0.25">
      <c r="A149" s="11">
        <v>43307</v>
      </c>
      <c r="B149" s="2">
        <v>0.63958333333333328</v>
      </c>
      <c r="C149" s="10">
        <f t="shared" si="103"/>
        <v>43307.63958333333</v>
      </c>
      <c r="D149">
        <v>0.84</v>
      </c>
      <c r="E149">
        <f t="shared" si="125"/>
        <v>2</v>
      </c>
      <c r="F149">
        <f t="shared" si="126"/>
        <v>-2</v>
      </c>
      <c r="G149">
        <v>250.5</v>
      </c>
      <c r="H149">
        <f t="shared" si="127"/>
        <v>248.9</v>
      </c>
      <c r="I149">
        <f t="shared" si="128"/>
        <v>244.9</v>
      </c>
      <c r="J149">
        <v>393.4</v>
      </c>
      <c r="K149">
        <f t="shared" si="129"/>
        <v>396.1</v>
      </c>
      <c r="L149">
        <f t="shared" si="130"/>
        <v>392.1</v>
      </c>
      <c r="M149">
        <v>797.51</v>
      </c>
      <c r="N149">
        <f t="shared" si="131"/>
        <v>798.34</v>
      </c>
      <c r="O149">
        <f t="shared" si="132"/>
        <v>794.34</v>
      </c>
      <c r="Q149" t="s">
        <v>2</v>
      </c>
      <c r="R149">
        <f t="shared" si="104"/>
        <v>0.84</v>
      </c>
      <c r="S149">
        <f t="shared" si="105"/>
        <v>3.5999999999999943</v>
      </c>
      <c r="T149">
        <f t="shared" si="116"/>
        <v>-0.70000000000004547</v>
      </c>
      <c r="U149">
        <f t="shared" si="107"/>
        <v>1.1699999999999591</v>
      </c>
      <c r="W149" t="s">
        <v>87</v>
      </c>
    </row>
    <row r="150" spans="1:23" ht="14.45" hidden="1" x14ac:dyDescent="0.3">
      <c r="A150" s="11">
        <v>43307</v>
      </c>
      <c r="B150" s="2">
        <v>0.68819444444444444</v>
      </c>
      <c r="C150" s="10">
        <f t="shared" si="103"/>
        <v>43307.688194444447</v>
      </c>
      <c r="D150">
        <v>0.05</v>
      </c>
      <c r="G150">
        <v>249.64</v>
      </c>
      <c r="J150">
        <v>392.37</v>
      </c>
      <c r="M150">
        <v>796.52</v>
      </c>
      <c r="P150" t="s">
        <v>1</v>
      </c>
      <c r="Q150" t="s">
        <v>3</v>
      </c>
      <c r="R150">
        <f t="shared" si="104"/>
        <v>0.05</v>
      </c>
      <c r="S150">
        <f t="shared" si="105"/>
        <v>2.7399999999999807</v>
      </c>
      <c r="T150">
        <f t="shared" si="116"/>
        <v>-1.7300000000000182</v>
      </c>
      <c r="U150">
        <f t="shared" si="107"/>
        <v>0.17999999999994998</v>
      </c>
    </row>
    <row r="151" spans="1:23" ht="14.45" hidden="1" x14ac:dyDescent="0.3">
      <c r="A151" s="11">
        <v>43307</v>
      </c>
      <c r="B151" s="2">
        <v>0.77500000000000002</v>
      </c>
      <c r="C151" s="10">
        <f t="shared" si="103"/>
        <v>43307.775000000001</v>
      </c>
      <c r="D151">
        <v>0.67</v>
      </c>
      <c r="G151">
        <v>250.36</v>
      </c>
      <c r="J151">
        <v>393.36</v>
      </c>
      <c r="M151">
        <v>797.8</v>
      </c>
      <c r="Q151" t="s">
        <v>3</v>
      </c>
      <c r="R151">
        <f t="shared" si="104"/>
        <v>0.67</v>
      </c>
      <c r="S151">
        <f t="shared" si="105"/>
        <v>3.460000000000008</v>
      </c>
      <c r="T151">
        <f t="shared" si="116"/>
        <v>-0.74000000000000909</v>
      </c>
      <c r="U151">
        <f t="shared" si="107"/>
        <v>1.4599999999999227</v>
      </c>
    </row>
    <row r="152" spans="1:23" ht="14.45" hidden="1" x14ac:dyDescent="0.3">
      <c r="A152" s="11">
        <v>43307</v>
      </c>
      <c r="B152" s="2">
        <v>0.88958333333333339</v>
      </c>
      <c r="C152" s="10">
        <f t="shared" si="103"/>
        <v>43307.88958333333</v>
      </c>
      <c r="D152">
        <v>0.7</v>
      </c>
      <c r="G152">
        <v>250.11</v>
      </c>
      <c r="J152">
        <v>393.02</v>
      </c>
      <c r="M152">
        <v>797.73</v>
      </c>
      <c r="Q152" t="s">
        <v>3</v>
      </c>
      <c r="R152">
        <f t="shared" si="104"/>
        <v>0.7</v>
      </c>
      <c r="S152">
        <f t="shared" si="105"/>
        <v>3.210000000000008</v>
      </c>
      <c r="T152">
        <f t="shared" si="116"/>
        <v>-1.0800000000000409</v>
      </c>
      <c r="U152">
        <f t="shared" si="107"/>
        <v>1.3899999999999864</v>
      </c>
    </row>
    <row r="153" spans="1:23" ht="14.45" hidden="1" x14ac:dyDescent="0.3">
      <c r="A153" s="11">
        <v>43308</v>
      </c>
      <c r="B153" s="2">
        <v>1.5277777777777777E-2</v>
      </c>
      <c r="C153" s="10">
        <f t="shared" si="103"/>
        <v>43308.015277777777</v>
      </c>
      <c r="D153">
        <v>0.14000000000000001</v>
      </c>
      <c r="G153">
        <v>249.35</v>
      </c>
      <c r="J153">
        <v>392.19</v>
      </c>
      <c r="M153">
        <v>796.87</v>
      </c>
      <c r="Q153" t="s">
        <v>3</v>
      </c>
      <c r="R153">
        <f t="shared" si="104"/>
        <v>0.14000000000000001</v>
      </c>
      <c r="S153">
        <f t="shared" si="105"/>
        <v>2.4499999999999886</v>
      </c>
      <c r="T153">
        <f t="shared" si="116"/>
        <v>-1.910000000000025</v>
      </c>
      <c r="U153">
        <f t="shared" si="107"/>
        <v>0.52999999999997272</v>
      </c>
    </row>
    <row r="154" spans="1:23" ht="14.45" hidden="1" x14ac:dyDescent="0.3">
      <c r="A154" s="11">
        <v>43308</v>
      </c>
      <c r="B154" s="2">
        <v>0.13958333333333334</v>
      </c>
      <c r="C154" s="10">
        <f t="shared" si="103"/>
        <v>43308.13958333333</v>
      </c>
      <c r="D154">
        <v>-0.47</v>
      </c>
      <c r="G154">
        <v>248.56</v>
      </c>
      <c r="J154">
        <v>391.34</v>
      </c>
      <c r="M154">
        <v>795.79</v>
      </c>
      <c r="Q154" t="s">
        <v>3</v>
      </c>
      <c r="R154">
        <f t="shared" si="104"/>
        <v>-0.47</v>
      </c>
      <c r="S154">
        <f t="shared" si="105"/>
        <v>1.6599999999999966</v>
      </c>
      <c r="T154">
        <f t="shared" si="116"/>
        <v>-2.7600000000000477</v>
      </c>
      <c r="U154">
        <f t="shared" si="107"/>
        <v>-0.55000000000006821</v>
      </c>
    </row>
    <row r="155" spans="1:23" ht="14.45" hidden="1" x14ac:dyDescent="0.3">
      <c r="A155" s="11">
        <v>43308</v>
      </c>
      <c r="B155" s="2">
        <v>0.22361111111111109</v>
      </c>
      <c r="C155" s="10">
        <f t="shared" si="103"/>
        <v>43308.223611111112</v>
      </c>
      <c r="D155">
        <v>-0.94</v>
      </c>
      <c r="G155">
        <v>247.97</v>
      </c>
      <c r="J155">
        <v>390.57</v>
      </c>
      <c r="M155">
        <v>794.88</v>
      </c>
      <c r="Q155" t="s">
        <v>3</v>
      </c>
      <c r="R155">
        <f t="shared" si="104"/>
        <v>-0.94</v>
      </c>
      <c r="S155">
        <f t="shared" si="105"/>
        <v>1.0699999999999932</v>
      </c>
      <c r="T155">
        <f t="shared" si="116"/>
        <v>-3.5300000000000296</v>
      </c>
      <c r="U155">
        <f t="shared" si="107"/>
        <v>-1.4600000000000364</v>
      </c>
    </row>
    <row r="156" spans="1:23" x14ac:dyDescent="0.25">
      <c r="A156" s="11">
        <v>43308</v>
      </c>
      <c r="B156" s="2">
        <v>0.47291666666666665</v>
      </c>
      <c r="C156" s="10">
        <f t="shared" ref="C156:C176" si="133">A156+B156</f>
        <v>43308.472916666666</v>
      </c>
      <c r="D156">
        <v>0.66</v>
      </c>
      <c r="E156">
        <f t="shared" ref="E156:E157" si="134">$D$1+2</f>
        <v>2</v>
      </c>
      <c r="F156">
        <f t="shared" ref="F156:F157" si="135">$D$1-2</f>
        <v>-2</v>
      </c>
      <c r="G156">
        <v>250.31</v>
      </c>
      <c r="H156">
        <f t="shared" ref="H156:H157" si="136">$G$1+2</f>
        <v>248.9</v>
      </c>
      <c r="I156">
        <f t="shared" ref="I156:I157" si="137">$G$1-2</f>
        <v>244.9</v>
      </c>
      <c r="J156">
        <v>393.12</v>
      </c>
      <c r="K156">
        <f t="shared" ref="K156:K157" si="138">394.1+2</f>
        <v>396.1</v>
      </c>
      <c r="L156">
        <f t="shared" ref="L156:L157" si="139">394.1-2</f>
        <v>392.1</v>
      </c>
      <c r="M156">
        <v>797.71</v>
      </c>
      <c r="N156">
        <f t="shared" ref="N156:N157" si="140">$M$1+2</f>
        <v>798.34</v>
      </c>
      <c r="O156">
        <f t="shared" ref="O156:O157" si="141">$M$1-2</f>
        <v>794.34</v>
      </c>
      <c r="Q156" t="s">
        <v>2</v>
      </c>
      <c r="R156">
        <f t="shared" si="104"/>
        <v>0.66</v>
      </c>
      <c r="S156">
        <f t="shared" si="105"/>
        <v>3.4099999999999966</v>
      </c>
      <c r="T156">
        <f t="shared" si="116"/>
        <v>-0.98000000000001819</v>
      </c>
      <c r="U156">
        <f t="shared" si="107"/>
        <v>1.3700000000000045</v>
      </c>
      <c r="W156" t="s">
        <v>117</v>
      </c>
    </row>
    <row r="157" spans="1:23" x14ac:dyDescent="0.25">
      <c r="A157" s="11">
        <v>43308</v>
      </c>
      <c r="B157" s="2">
        <v>0.63958333333333328</v>
      </c>
      <c r="C157" s="10">
        <f t="shared" si="133"/>
        <v>43308.63958333333</v>
      </c>
      <c r="D157">
        <v>2.82</v>
      </c>
      <c r="E157">
        <f t="shared" si="134"/>
        <v>2</v>
      </c>
      <c r="F157">
        <f t="shared" si="135"/>
        <v>-2</v>
      </c>
      <c r="G157">
        <v>253.16</v>
      </c>
      <c r="H157">
        <f t="shared" si="136"/>
        <v>248.9</v>
      </c>
      <c r="I157">
        <f t="shared" si="137"/>
        <v>244.9</v>
      </c>
      <c r="J157">
        <v>396.74</v>
      </c>
      <c r="K157">
        <f t="shared" si="138"/>
        <v>396.1</v>
      </c>
      <c r="L157">
        <f t="shared" si="139"/>
        <v>392.1</v>
      </c>
      <c r="M157">
        <v>801.81</v>
      </c>
      <c r="N157">
        <f t="shared" si="140"/>
        <v>798.34</v>
      </c>
      <c r="O157">
        <f t="shared" si="141"/>
        <v>794.34</v>
      </c>
      <c r="Q157" t="s">
        <v>2</v>
      </c>
      <c r="R157">
        <f t="shared" si="104"/>
        <v>2.82</v>
      </c>
      <c r="S157">
        <f t="shared" si="105"/>
        <v>6.2599999999999909</v>
      </c>
      <c r="T157">
        <f t="shared" si="116"/>
        <v>2.6399999999999864</v>
      </c>
      <c r="U157">
        <f t="shared" si="107"/>
        <v>5.4699999999999136</v>
      </c>
      <c r="W157" s="6" t="s">
        <v>87</v>
      </c>
    </row>
    <row r="158" spans="1:23" ht="14.45" hidden="1" x14ac:dyDescent="0.3">
      <c r="A158" s="11">
        <v>43308</v>
      </c>
      <c r="B158" s="2">
        <v>0.77500000000000002</v>
      </c>
      <c r="C158" s="10">
        <f t="shared" si="133"/>
        <v>43308.775000000001</v>
      </c>
      <c r="D158">
        <v>4.62</v>
      </c>
      <c r="G158">
        <v>255.41</v>
      </c>
      <c r="J158">
        <v>399.01</v>
      </c>
      <c r="M158">
        <v>805.47</v>
      </c>
      <c r="Q158" t="s">
        <v>3</v>
      </c>
      <c r="R158">
        <f t="shared" si="104"/>
        <v>4.62</v>
      </c>
      <c r="S158">
        <f t="shared" si="105"/>
        <v>8.5099999999999909</v>
      </c>
      <c r="T158">
        <f t="shared" si="116"/>
        <v>4.9099999999999682</v>
      </c>
      <c r="U158">
        <f t="shared" si="107"/>
        <v>9.1299999999999955</v>
      </c>
      <c r="W158" t="s">
        <v>118</v>
      </c>
    </row>
    <row r="159" spans="1:23" ht="14.45" hidden="1" x14ac:dyDescent="0.3">
      <c r="A159" s="11">
        <v>43308</v>
      </c>
      <c r="B159" s="2">
        <v>0.88958333333333339</v>
      </c>
      <c r="C159" s="10">
        <f t="shared" si="133"/>
        <v>43308.88958333333</v>
      </c>
      <c r="D159">
        <v>4.49</v>
      </c>
      <c r="G159">
        <v>254.99</v>
      </c>
      <c r="J159">
        <v>398.68</v>
      </c>
      <c r="M159">
        <v>805.1</v>
      </c>
      <c r="Q159" t="s">
        <v>3</v>
      </c>
      <c r="R159">
        <f t="shared" si="104"/>
        <v>4.49</v>
      </c>
      <c r="S159">
        <f t="shared" si="105"/>
        <v>8.0900000000000034</v>
      </c>
      <c r="T159">
        <f t="shared" si="116"/>
        <v>4.5799999999999841</v>
      </c>
      <c r="U159">
        <f t="shared" si="107"/>
        <v>8.7599999999999909</v>
      </c>
    </row>
    <row r="160" spans="1:23" ht="14.45" hidden="1" x14ac:dyDescent="0.3">
      <c r="A160" s="1">
        <v>43309</v>
      </c>
      <c r="B160" s="2">
        <v>1.5277777777777777E-2</v>
      </c>
      <c r="C160" s="10">
        <f t="shared" si="133"/>
        <v>43309.015277777777</v>
      </c>
      <c r="D160">
        <v>4.51</v>
      </c>
      <c r="G160">
        <v>255.16</v>
      </c>
      <c r="J160">
        <v>398.76</v>
      </c>
      <c r="M160">
        <v>805.64</v>
      </c>
      <c r="Q160" t="s">
        <v>3</v>
      </c>
      <c r="R160">
        <f t="shared" si="104"/>
        <v>4.51</v>
      </c>
      <c r="S160">
        <f t="shared" si="105"/>
        <v>8.2599999999999909</v>
      </c>
      <c r="T160">
        <f t="shared" si="116"/>
        <v>4.6599999999999682</v>
      </c>
      <c r="U160">
        <f t="shared" si="107"/>
        <v>9.2999999999999545</v>
      </c>
    </row>
    <row r="161" spans="1:25" ht="14.45" hidden="1" x14ac:dyDescent="0.3">
      <c r="A161" s="1">
        <v>43310</v>
      </c>
      <c r="B161" s="2">
        <v>0.89027777777777783</v>
      </c>
      <c r="C161" s="10">
        <f t="shared" si="133"/>
        <v>43310.890277777777</v>
      </c>
      <c r="D161">
        <v>12.37</v>
      </c>
      <c r="G161">
        <v>265.42</v>
      </c>
      <c r="J161">
        <v>410.67</v>
      </c>
      <c r="M161">
        <v>820.17</v>
      </c>
      <c r="Q161" t="s">
        <v>3</v>
      </c>
      <c r="R161">
        <f t="shared" si="104"/>
        <v>12.37</v>
      </c>
      <c r="S161">
        <f t="shared" si="105"/>
        <v>18.52000000000001</v>
      </c>
      <c r="T161">
        <f t="shared" si="116"/>
        <v>16.569999999999993</v>
      </c>
      <c r="U161">
        <f t="shared" si="107"/>
        <v>23.829999999999927</v>
      </c>
    </row>
    <row r="162" spans="1:25" ht="14.45" hidden="1" x14ac:dyDescent="0.3">
      <c r="A162" s="1">
        <v>43311</v>
      </c>
      <c r="B162" s="2">
        <v>0.13958333333333334</v>
      </c>
      <c r="C162" s="10">
        <f t="shared" si="133"/>
        <v>43311.13958333333</v>
      </c>
      <c r="D162">
        <v>12.52</v>
      </c>
      <c r="G162">
        <v>265.32</v>
      </c>
      <c r="J162">
        <v>410.68</v>
      </c>
      <c r="M162">
        <v>819.67</v>
      </c>
      <c r="Q162" t="s">
        <v>3</v>
      </c>
      <c r="R162">
        <f t="shared" si="104"/>
        <v>12.52</v>
      </c>
      <c r="S162">
        <f t="shared" si="105"/>
        <v>18.419999999999987</v>
      </c>
      <c r="T162">
        <f t="shared" si="116"/>
        <v>16.579999999999984</v>
      </c>
      <c r="U162">
        <f t="shared" si="107"/>
        <v>23.329999999999927</v>
      </c>
    </row>
    <row r="163" spans="1:25" ht="14.45" hidden="1" x14ac:dyDescent="0.3">
      <c r="A163" s="1">
        <v>43311</v>
      </c>
      <c r="B163" s="2">
        <v>0.22361111111111109</v>
      </c>
      <c r="C163" s="10">
        <f t="shared" si="133"/>
        <v>43311.223611111112</v>
      </c>
      <c r="D163">
        <v>12.19</v>
      </c>
      <c r="G163">
        <v>265.19</v>
      </c>
      <c r="J163">
        <v>410.42</v>
      </c>
      <c r="M163">
        <v>820.05</v>
      </c>
      <c r="Q163" t="s">
        <v>3</v>
      </c>
      <c r="R163">
        <f t="shared" si="104"/>
        <v>12.19</v>
      </c>
      <c r="S163">
        <f t="shared" si="105"/>
        <v>18.289999999999992</v>
      </c>
      <c r="T163">
        <f t="shared" si="116"/>
        <v>16.319999999999993</v>
      </c>
      <c r="U163">
        <f t="shared" si="107"/>
        <v>23.709999999999923</v>
      </c>
    </row>
    <row r="164" spans="1:25" x14ac:dyDescent="0.25">
      <c r="A164" s="16">
        <v>43311</v>
      </c>
      <c r="B164" s="7">
        <v>0.39513888888888887</v>
      </c>
      <c r="C164" s="10">
        <f t="shared" si="133"/>
        <v>43311.395138888889</v>
      </c>
      <c r="D164" s="4">
        <v>-0.03</v>
      </c>
      <c r="E164">
        <f t="shared" ref="E164:E166" si="142">$D$1+2</f>
        <v>2</v>
      </c>
      <c r="F164">
        <f t="shared" ref="F164:F166" si="143">$D$1-2</f>
        <v>-2</v>
      </c>
      <c r="G164" s="4">
        <v>249.38</v>
      </c>
      <c r="H164">
        <f t="shared" ref="H164:H166" si="144">$G$1+2</f>
        <v>248.9</v>
      </c>
      <c r="I164">
        <f t="shared" ref="I164:I166" si="145">$G$1-2</f>
        <v>244.9</v>
      </c>
      <c r="J164" s="4">
        <v>392.13</v>
      </c>
      <c r="K164">
        <f t="shared" ref="K164:K166" si="146">394.1+2</f>
        <v>396.1</v>
      </c>
      <c r="L164">
        <f t="shared" ref="L164:L166" si="147">394.1-2</f>
        <v>392.1</v>
      </c>
      <c r="M164" s="4">
        <v>796.25</v>
      </c>
      <c r="N164">
        <f t="shared" ref="N164:N166" si="148">$M$1+2</f>
        <v>798.34</v>
      </c>
      <c r="O164">
        <f t="shared" ref="O164:O166" si="149">$M$1-2</f>
        <v>794.34</v>
      </c>
      <c r="P164" s="4" t="s">
        <v>1</v>
      </c>
      <c r="Q164" s="4" t="s">
        <v>2</v>
      </c>
      <c r="R164">
        <f t="shared" si="104"/>
        <v>-0.03</v>
      </c>
      <c r="S164">
        <f t="shared" si="105"/>
        <v>2.4799999999999898</v>
      </c>
      <c r="T164">
        <f t="shared" si="116"/>
        <v>-1.9700000000000273</v>
      </c>
      <c r="U164">
        <f t="shared" si="107"/>
        <v>-9.0000000000031832E-2</v>
      </c>
      <c r="V164" s="4"/>
      <c r="W164" s="4" t="s">
        <v>86</v>
      </c>
      <c r="X164" s="4"/>
      <c r="Y164" s="4" t="s">
        <v>88</v>
      </c>
    </row>
    <row r="165" spans="1:25" ht="11.45" customHeight="1" x14ac:dyDescent="0.25">
      <c r="A165" s="16">
        <v>43311</v>
      </c>
      <c r="B165" s="7">
        <v>0.47291666666666665</v>
      </c>
      <c r="C165" s="10">
        <f t="shared" si="133"/>
        <v>43311.472916666666</v>
      </c>
      <c r="D165" s="4">
        <v>0.52</v>
      </c>
      <c r="E165">
        <f t="shared" si="142"/>
        <v>2</v>
      </c>
      <c r="F165">
        <f t="shared" si="143"/>
        <v>-2</v>
      </c>
      <c r="G165" s="4">
        <v>250.27</v>
      </c>
      <c r="H165">
        <f t="shared" si="144"/>
        <v>248.9</v>
      </c>
      <c r="I165">
        <f t="shared" si="145"/>
        <v>244.9</v>
      </c>
      <c r="J165" s="4">
        <v>393.12</v>
      </c>
      <c r="K165">
        <f t="shared" si="146"/>
        <v>396.1</v>
      </c>
      <c r="L165">
        <f t="shared" si="147"/>
        <v>392.1</v>
      </c>
      <c r="M165" s="4">
        <v>797.59</v>
      </c>
      <c r="N165">
        <f t="shared" si="148"/>
        <v>798.34</v>
      </c>
      <c r="O165">
        <f t="shared" si="149"/>
        <v>794.34</v>
      </c>
      <c r="P165" s="4"/>
      <c r="Q165" s="4" t="s">
        <v>2</v>
      </c>
      <c r="R165">
        <f t="shared" si="104"/>
        <v>0.52</v>
      </c>
      <c r="S165">
        <f t="shared" si="105"/>
        <v>3.3700000000000045</v>
      </c>
      <c r="T165">
        <f t="shared" si="116"/>
        <v>-0.98000000000001819</v>
      </c>
      <c r="U165">
        <f t="shared" si="107"/>
        <v>1.25</v>
      </c>
      <c r="V165" s="4"/>
      <c r="W165" s="4"/>
      <c r="X165" s="4"/>
      <c r="Y165" s="4"/>
    </row>
    <row r="166" spans="1:25" x14ac:dyDescent="0.25">
      <c r="A166" s="16">
        <v>43311</v>
      </c>
      <c r="B166" s="7">
        <v>0.63958333333333328</v>
      </c>
      <c r="C166" s="10">
        <f t="shared" si="133"/>
        <v>43311.63958333333</v>
      </c>
      <c r="D166" s="4">
        <v>2.02</v>
      </c>
      <c r="E166">
        <f t="shared" si="142"/>
        <v>2</v>
      </c>
      <c r="F166">
        <f t="shared" si="143"/>
        <v>-2</v>
      </c>
      <c r="G166" s="4">
        <v>252.19</v>
      </c>
      <c r="H166">
        <f t="shared" si="144"/>
        <v>248.9</v>
      </c>
      <c r="I166">
        <f t="shared" si="145"/>
        <v>244.9</v>
      </c>
      <c r="J166" s="4">
        <v>395.27</v>
      </c>
      <c r="K166">
        <f t="shared" si="146"/>
        <v>396.1</v>
      </c>
      <c r="L166">
        <f t="shared" si="147"/>
        <v>392.1</v>
      </c>
      <c r="M166" s="4">
        <v>800.22</v>
      </c>
      <c r="N166">
        <f t="shared" si="148"/>
        <v>798.34</v>
      </c>
      <c r="O166">
        <f t="shared" si="149"/>
        <v>794.34</v>
      </c>
      <c r="P166" s="4"/>
      <c r="Q166" s="4" t="s">
        <v>2</v>
      </c>
      <c r="R166">
        <f t="shared" si="104"/>
        <v>2.02</v>
      </c>
      <c r="S166">
        <f t="shared" si="105"/>
        <v>5.289999999999992</v>
      </c>
      <c r="T166">
        <f t="shared" si="116"/>
        <v>1.1699999999999591</v>
      </c>
      <c r="U166">
        <f t="shared" si="107"/>
        <v>3.8799999999999955</v>
      </c>
      <c r="V166" s="4"/>
      <c r="W166" s="4"/>
      <c r="X166" s="4"/>
      <c r="Y166" s="4"/>
    </row>
    <row r="167" spans="1:25" ht="14.45" hidden="1" x14ac:dyDescent="0.3">
      <c r="A167" s="1">
        <v>43311</v>
      </c>
      <c r="B167" s="2">
        <v>0.77500000000000002</v>
      </c>
      <c r="C167" s="10">
        <f t="shared" si="133"/>
        <v>43311.775000000001</v>
      </c>
      <c r="D167">
        <v>2.74</v>
      </c>
      <c r="G167">
        <v>253.02</v>
      </c>
      <c r="J167">
        <v>396.3</v>
      </c>
      <c r="M167">
        <v>801.61</v>
      </c>
      <c r="Q167" t="s">
        <v>3</v>
      </c>
      <c r="R167">
        <f t="shared" si="104"/>
        <v>2.74</v>
      </c>
      <c r="S167">
        <f t="shared" si="105"/>
        <v>6.1200000000000045</v>
      </c>
      <c r="T167">
        <f t="shared" si="116"/>
        <v>2.1999999999999886</v>
      </c>
      <c r="U167">
        <f t="shared" si="107"/>
        <v>5.2699999999999818</v>
      </c>
    </row>
    <row r="168" spans="1:25" ht="14.45" hidden="1" x14ac:dyDescent="0.3">
      <c r="A168" s="1">
        <v>43311</v>
      </c>
      <c r="B168" s="2">
        <v>0.88958333333333339</v>
      </c>
      <c r="C168" s="10">
        <f t="shared" si="133"/>
        <v>43311.88958333333</v>
      </c>
      <c r="D168">
        <v>2.0099999999999998</v>
      </c>
      <c r="G168">
        <v>251.85</v>
      </c>
      <c r="J168">
        <v>395.06</v>
      </c>
      <c r="M168">
        <v>799.92</v>
      </c>
      <c r="Q168" t="s">
        <v>3</v>
      </c>
      <c r="R168">
        <f t="shared" si="104"/>
        <v>2.0099999999999998</v>
      </c>
      <c r="S168">
        <f t="shared" si="105"/>
        <v>4.9499999999999886</v>
      </c>
      <c r="T168">
        <f t="shared" si="116"/>
        <v>0.95999999999997954</v>
      </c>
      <c r="U168">
        <f t="shared" si="107"/>
        <v>3.5799999999999272</v>
      </c>
    </row>
    <row r="169" spans="1:25" ht="14.45" hidden="1" x14ac:dyDescent="0.3">
      <c r="A169" s="1">
        <v>43312</v>
      </c>
      <c r="B169" s="2">
        <v>1.5277777777777777E-2</v>
      </c>
      <c r="C169" s="10">
        <f t="shared" si="133"/>
        <v>43312.015277777777</v>
      </c>
      <c r="D169">
        <v>0.56999999999999995</v>
      </c>
      <c r="G169">
        <v>249.97</v>
      </c>
      <c r="J169">
        <v>392.83</v>
      </c>
      <c r="M169">
        <v>797.14</v>
      </c>
      <c r="Q169" t="s">
        <v>3</v>
      </c>
      <c r="R169">
        <f t="shared" si="104"/>
        <v>0.56999999999999995</v>
      </c>
      <c r="S169">
        <f t="shared" si="105"/>
        <v>3.0699999999999932</v>
      </c>
      <c r="T169">
        <f t="shared" si="116"/>
        <v>-1.2700000000000387</v>
      </c>
      <c r="U169">
        <f t="shared" si="107"/>
        <v>0.79999999999995453</v>
      </c>
    </row>
    <row r="170" spans="1:25" ht="14.45" hidden="1" x14ac:dyDescent="0.3">
      <c r="A170" s="1">
        <v>43312</v>
      </c>
      <c r="B170" s="2">
        <v>0.13958333333333334</v>
      </c>
      <c r="C170" s="10">
        <f t="shared" si="133"/>
        <v>43312.13958333333</v>
      </c>
      <c r="D170">
        <v>-0.76</v>
      </c>
      <c r="G170">
        <v>248.2</v>
      </c>
      <c r="J170">
        <v>390.8</v>
      </c>
      <c r="M170">
        <v>794.63</v>
      </c>
      <c r="Q170" t="s">
        <v>3</v>
      </c>
      <c r="R170">
        <f t="shared" si="104"/>
        <v>-0.76</v>
      </c>
      <c r="S170">
        <f t="shared" si="105"/>
        <v>1.2999999999999829</v>
      </c>
      <c r="T170">
        <f t="shared" si="116"/>
        <v>-3.3000000000000114</v>
      </c>
      <c r="U170">
        <f t="shared" si="107"/>
        <v>-1.7100000000000364</v>
      </c>
    </row>
    <row r="171" spans="1:25" ht="14.45" hidden="1" x14ac:dyDescent="0.3">
      <c r="A171" s="1">
        <v>43312</v>
      </c>
      <c r="B171" s="2">
        <v>0.22361111111111109</v>
      </c>
      <c r="C171" s="10">
        <f t="shared" si="133"/>
        <v>43312.223611111112</v>
      </c>
      <c r="D171">
        <v>-1.73</v>
      </c>
      <c r="G171">
        <v>246.95</v>
      </c>
      <c r="J171">
        <v>389.38</v>
      </c>
      <c r="M171">
        <v>792.77</v>
      </c>
      <c r="Q171" t="s">
        <v>3</v>
      </c>
      <c r="R171">
        <f t="shared" si="104"/>
        <v>-1.73</v>
      </c>
      <c r="S171">
        <f t="shared" si="105"/>
        <v>4.9999999999982947E-2</v>
      </c>
      <c r="T171">
        <f t="shared" si="116"/>
        <v>-4.7200000000000273</v>
      </c>
      <c r="U171">
        <f t="shared" si="107"/>
        <v>-3.57000000000005</v>
      </c>
      <c r="W171" t="s">
        <v>119</v>
      </c>
    </row>
    <row r="172" spans="1:25" x14ac:dyDescent="0.25">
      <c r="A172" s="11">
        <v>43312</v>
      </c>
      <c r="B172" s="2">
        <v>0.43124999999999997</v>
      </c>
      <c r="C172" s="10">
        <f t="shared" si="133"/>
        <v>43312.431250000001</v>
      </c>
      <c r="D172">
        <v>0.02</v>
      </c>
      <c r="E172">
        <f t="shared" ref="E172:E174" si="150">$D$1+2</f>
        <v>2</v>
      </c>
      <c r="F172">
        <f t="shared" ref="F172:F174" si="151">$D$1-2</f>
        <v>-2</v>
      </c>
      <c r="G172">
        <v>249.54</v>
      </c>
      <c r="H172">
        <f t="shared" ref="H172:H174" si="152">$G$1+2</f>
        <v>248.9</v>
      </c>
      <c r="I172">
        <f t="shared" ref="I172:I174" si="153">$G$1-2</f>
        <v>244.9</v>
      </c>
      <c r="J172">
        <v>392.25</v>
      </c>
      <c r="K172">
        <f t="shared" ref="K172:K174" si="154">394.1+2</f>
        <v>396.1</v>
      </c>
      <c r="L172">
        <f t="shared" ref="L172:L174" si="155">394.1-2</f>
        <v>392.1</v>
      </c>
      <c r="M172">
        <v>796.52</v>
      </c>
      <c r="N172">
        <f t="shared" ref="N172:N174" si="156">$M$1+2</f>
        <v>798.34</v>
      </c>
      <c r="O172">
        <f t="shared" ref="O172:O174" si="157">$M$1-2</f>
        <v>794.34</v>
      </c>
      <c r="P172" t="s">
        <v>1</v>
      </c>
      <c r="Q172" t="s">
        <v>2</v>
      </c>
      <c r="R172">
        <f t="shared" si="104"/>
        <v>0.02</v>
      </c>
      <c r="S172">
        <f t="shared" si="105"/>
        <v>2.6399999999999864</v>
      </c>
      <c r="T172">
        <f t="shared" si="116"/>
        <v>-1.8500000000000227</v>
      </c>
      <c r="U172">
        <f t="shared" si="107"/>
        <v>0.17999999999994998</v>
      </c>
      <c r="W172" s="6" t="s">
        <v>87</v>
      </c>
      <c r="Y172" t="s">
        <v>89</v>
      </c>
    </row>
    <row r="173" spans="1:25" x14ac:dyDescent="0.25">
      <c r="A173" s="11">
        <v>43312</v>
      </c>
      <c r="B173" s="2">
        <v>0.47291666666666665</v>
      </c>
      <c r="C173" s="10">
        <f t="shared" si="133"/>
        <v>43312.472916666666</v>
      </c>
      <c r="D173">
        <v>0.36</v>
      </c>
      <c r="E173">
        <f t="shared" si="150"/>
        <v>2</v>
      </c>
      <c r="F173">
        <f t="shared" si="151"/>
        <v>-2</v>
      </c>
      <c r="G173">
        <v>250.06</v>
      </c>
      <c r="H173">
        <f t="shared" si="152"/>
        <v>248.9</v>
      </c>
      <c r="I173">
        <f t="shared" si="153"/>
        <v>244.9</v>
      </c>
      <c r="J173">
        <v>392.92</v>
      </c>
      <c r="K173">
        <f t="shared" si="154"/>
        <v>396.1</v>
      </c>
      <c r="L173">
        <f t="shared" si="155"/>
        <v>392.1</v>
      </c>
      <c r="M173">
        <v>797.06</v>
      </c>
      <c r="N173">
        <f t="shared" si="156"/>
        <v>798.34</v>
      </c>
      <c r="O173">
        <f t="shared" si="157"/>
        <v>794.34</v>
      </c>
      <c r="Q173" t="s">
        <v>2</v>
      </c>
      <c r="R173">
        <f t="shared" si="104"/>
        <v>0.36</v>
      </c>
      <c r="S173">
        <f t="shared" si="105"/>
        <v>3.1599999999999966</v>
      </c>
      <c r="T173">
        <f t="shared" si="116"/>
        <v>-1.1800000000000068</v>
      </c>
      <c r="U173">
        <f t="shared" si="107"/>
        <v>0.7199999999999136</v>
      </c>
      <c r="W173" t="s">
        <v>110</v>
      </c>
    </row>
    <row r="174" spans="1:25" x14ac:dyDescent="0.25">
      <c r="A174" s="11">
        <v>43312</v>
      </c>
      <c r="B174" s="2">
        <v>0.63958333333333328</v>
      </c>
      <c r="C174" s="10">
        <f t="shared" si="133"/>
        <v>43312.63958333333</v>
      </c>
      <c r="D174">
        <v>2.37</v>
      </c>
      <c r="E174">
        <f t="shared" si="150"/>
        <v>2</v>
      </c>
      <c r="F174">
        <f t="shared" si="151"/>
        <v>-2</v>
      </c>
      <c r="G174">
        <v>252.74</v>
      </c>
      <c r="H174">
        <f t="shared" si="152"/>
        <v>248.9</v>
      </c>
      <c r="I174">
        <f t="shared" si="153"/>
        <v>244.9</v>
      </c>
      <c r="J174">
        <v>395.91</v>
      </c>
      <c r="K174">
        <f t="shared" si="154"/>
        <v>396.1</v>
      </c>
      <c r="L174">
        <f t="shared" si="155"/>
        <v>392.1</v>
      </c>
      <c r="M174">
        <v>800.91</v>
      </c>
      <c r="N174">
        <f t="shared" si="156"/>
        <v>798.34</v>
      </c>
      <c r="O174">
        <f t="shared" si="157"/>
        <v>794.34</v>
      </c>
      <c r="Q174" t="s">
        <v>2</v>
      </c>
      <c r="R174">
        <f t="shared" si="104"/>
        <v>2.37</v>
      </c>
      <c r="S174">
        <f t="shared" si="105"/>
        <v>5.8400000000000034</v>
      </c>
      <c r="T174">
        <f t="shared" si="116"/>
        <v>1.8100000000000023</v>
      </c>
      <c r="U174">
        <f t="shared" si="107"/>
        <v>4.5699999999999363</v>
      </c>
    </row>
    <row r="175" spans="1:25" ht="14.45" hidden="1" x14ac:dyDescent="0.3">
      <c r="A175" s="11">
        <v>43312</v>
      </c>
      <c r="B175" s="2">
        <v>0.77500000000000002</v>
      </c>
      <c r="C175" s="10">
        <f t="shared" si="133"/>
        <v>43312.775000000001</v>
      </c>
      <c r="D175">
        <v>4.3600000000000003</v>
      </c>
      <c r="G175">
        <v>255.3</v>
      </c>
      <c r="J175">
        <v>398.86</v>
      </c>
      <c r="M175">
        <v>804.9</v>
      </c>
      <c r="Q175" t="s">
        <v>3</v>
      </c>
      <c r="R175">
        <f t="shared" si="104"/>
        <v>4.3600000000000003</v>
      </c>
      <c r="S175">
        <f t="shared" si="105"/>
        <v>8.4000000000000057</v>
      </c>
      <c r="T175">
        <f t="shared" si="116"/>
        <v>4.7599999999999909</v>
      </c>
      <c r="U175">
        <f t="shared" si="107"/>
        <v>8.5599999999999454</v>
      </c>
    </row>
    <row r="176" spans="1:25" ht="14.45" hidden="1" x14ac:dyDescent="0.3">
      <c r="A176" s="11">
        <v>43312</v>
      </c>
      <c r="B176" s="2">
        <v>0.88958333333333339</v>
      </c>
      <c r="C176" s="10">
        <f t="shared" si="133"/>
        <v>43312.88958333333</v>
      </c>
      <c r="D176">
        <v>4.8</v>
      </c>
      <c r="G176">
        <v>255.57</v>
      </c>
      <c r="J176">
        <v>399.21</v>
      </c>
      <c r="M176">
        <v>805.36</v>
      </c>
      <c r="Q176" t="s">
        <v>3</v>
      </c>
      <c r="R176">
        <f t="shared" si="104"/>
        <v>4.8</v>
      </c>
      <c r="S176">
        <f t="shared" si="105"/>
        <v>8.6699999999999875</v>
      </c>
      <c r="T176">
        <f t="shared" si="116"/>
        <v>5.1099999999999568</v>
      </c>
      <c r="U176">
        <f t="shared" si="107"/>
        <v>9.0199999999999818</v>
      </c>
    </row>
  </sheetData>
  <autoFilter ref="Q1:Q176">
    <filterColumn colId="0">
      <filters>
        <filter val="ship sailing"/>
      </filters>
    </filterColumn>
  </autoFilter>
  <conditionalFormatting sqref="D1:D1048576">
    <cfRule type="cellIs" dxfId="132" priority="9" operator="between">
      <formula>5</formula>
      <formula>7.5</formula>
    </cfRule>
    <cfRule type="cellIs" dxfId="131" priority="10" operator="between">
      <formula>-7.5</formula>
      <formula>-5</formula>
    </cfRule>
    <cfRule type="cellIs" dxfId="130" priority="11" operator="between">
      <formula>2.5</formula>
      <formula>5</formula>
    </cfRule>
    <cfRule type="cellIs" dxfId="129" priority="12" operator="between">
      <formula>-5</formula>
      <formula>-2.5</formula>
    </cfRule>
    <cfRule type="cellIs" dxfId="128" priority="27" operator="between">
      <formula>-2.5</formula>
      <formula>2.5</formula>
    </cfRule>
  </conditionalFormatting>
  <conditionalFormatting sqref="G1:G1048576">
    <cfRule type="cellIs" dxfId="127" priority="5" operator="between">
      <formula>251.9</formula>
      <formula>254.4</formula>
    </cfRule>
    <cfRule type="cellIs" dxfId="126" priority="6" operator="between">
      <formula>249.4</formula>
      <formula>251.9</formula>
    </cfRule>
    <cfRule type="cellIs" dxfId="125" priority="7" operator="between">
      <formula>239.4</formula>
      <formula>241.9</formula>
    </cfRule>
    <cfRule type="cellIs" dxfId="124" priority="8" operator="between">
      <formula>241.9</formula>
      <formula>244.4</formula>
    </cfRule>
    <cfRule type="cellIs" dxfId="123" priority="26" operator="between">
      <formula>244.4</formula>
      <formula>249.4</formula>
    </cfRule>
  </conditionalFormatting>
  <conditionalFormatting sqref="J2:J134">
    <cfRule type="cellIs" dxfId="122" priority="25" operator="between">
      <formula>397.79</formula>
      <formula>402.79</formula>
    </cfRule>
  </conditionalFormatting>
  <conditionalFormatting sqref="J139:J176">
    <cfRule type="cellIs" dxfId="121" priority="13" operator="between">
      <formula>399.1</formula>
      <formula>401.6</formula>
    </cfRule>
    <cfRule type="cellIs" dxfId="120" priority="14" operator="between">
      <formula>386.6</formula>
      <formula>389.1</formula>
    </cfRule>
    <cfRule type="cellIs" dxfId="119" priority="24" operator="between">
      <formula>391.6</formula>
      <formula>396.6</formula>
    </cfRule>
  </conditionalFormatting>
  <conditionalFormatting sqref="M1:M1048576">
    <cfRule type="cellIs" dxfId="118" priority="1" operator="between">
      <formula>801.34</formula>
      <formula>803.84</formula>
    </cfRule>
    <cfRule type="cellIs" dxfId="117" priority="2" operator="between">
      <formula>798.84</formula>
      <formula>801.34</formula>
    </cfRule>
    <cfRule type="cellIs" dxfId="116" priority="3" operator="between">
      <formula>788.84</formula>
      <formula>791.34</formula>
    </cfRule>
    <cfRule type="cellIs" dxfId="115" priority="4" operator="between">
      <formula>791.34</formula>
      <formula>793.84</formula>
    </cfRule>
    <cfRule type="cellIs" dxfId="114" priority="23" operator="between">
      <formula>793.84</formula>
      <formula>798.84</formula>
    </cfRule>
  </conditionalFormatting>
  <conditionalFormatting sqref="J2:J131">
    <cfRule type="cellIs" dxfId="113" priority="19" operator="between">
      <formula>405.29</formula>
      <formula>407.79</formula>
    </cfRule>
    <cfRule type="cellIs" dxfId="112" priority="20" operator="between">
      <formula>392.79</formula>
      <formula>395.29</formula>
    </cfRule>
    <cfRule type="cellIs" dxfId="111" priority="21" operator="between">
      <formula>402.79</formula>
      <formula>405.29</formula>
    </cfRule>
    <cfRule type="cellIs" dxfId="110" priority="22" operator="between">
      <formula>395.29</formula>
      <formula>397.72</formula>
    </cfRule>
  </conditionalFormatting>
  <conditionalFormatting sqref="J134:J176">
    <cfRule type="cellIs" dxfId="109" priority="17" operator="between">
      <formula>391.6</formula>
      <formula>396.6</formula>
    </cfRule>
    <cfRule type="cellIs" dxfId="108" priority="18" operator="between">
      <formula>386.6</formula>
      <formula>389.1</formula>
    </cfRule>
  </conditionalFormatting>
  <conditionalFormatting sqref="J132:J176">
    <cfRule type="cellIs" dxfId="107" priority="15" operator="between">
      <formula>396.6</formula>
      <formula>399.1</formula>
    </cfRule>
    <cfRule type="cellIs" dxfId="106" priority="16" operator="between">
      <formula>389.1</formula>
      <formula>391.6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Z177"/>
  <sheetViews>
    <sheetView zoomScale="90" zoomScaleNormal="90" workbookViewId="0">
      <selection activeCell="P19" sqref="P19"/>
    </sheetView>
  </sheetViews>
  <sheetFormatPr defaultRowHeight="15" x14ac:dyDescent="0.25"/>
  <cols>
    <col min="1" max="1" width="11.7109375" bestFit="1" customWidth="1"/>
    <col min="2" max="2" width="16.140625" bestFit="1" customWidth="1"/>
    <col min="3" max="3" width="17.42578125" bestFit="1" customWidth="1"/>
    <col min="5" max="6" width="8.85546875" hidden="1" customWidth="1"/>
    <col min="7" max="7" width="13.7109375" customWidth="1"/>
    <col min="8" max="9" width="0" hidden="1" customWidth="1"/>
    <col min="10" max="10" width="21.85546875" customWidth="1"/>
    <col min="11" max="11" width="0" hidden="1" customWidth="1"/>
    <col min="12" max="12" width="6.7109375" hidden="1" customWidth="1"/>
    <col min="14" max="15" width="0" hidden="1" customWidth="1"/>
    <col min="16" max="16" width="14.28515625" bestFit="1" customWidth="1"/>
    <col min="17" max="17" width="14.85546875" bestFit="1" customWidth="1"/>
    <col min="18" max="21" width="11.28515625" customWidth="1"/>
  </cols>
  <sheetData>
    <row r="1" spans="1:26" ht="14.45" x14ac:dyDescent="0.3">
      <c r="A1" s="3" t="s">
        <v>0</v>
      </c>
      <c r="B1" s="3" t="s">
        <v>23</v>
      </c>
      <c r="C1" s="3"/>
      <c r="D1" s="3">
        <v>0</v>
      </c>
      <c r="E1" s="3" t="s">
        <v>93</v>
      </c>
      <c r="F1" s="3" t="s">
        <v>94</v>
      </c>
      <c r="G1" s="3">
        <v>246.9</v>
      </c>
      <c r="H1" s="3" t="s">
        <v>95</v>
      </c>
      <c r="I1" s="3" t="s">
        <v>96</v>
      </c>
      <c r="J1" s="3">
        <v>394.1</v>
      </c>
      <c r="K1" s="3"/>
      <c r="L1" s="3"/>
      <c r="M1" s="3">
        <v>796.34</v>
      </c>
      <c r="N1" s="3"/>
      <c r="O1" s="3"/>
      <c r="Q1" s="3" t="s">
        <v>19</v>
      </c>
      <c r="R1" s="3" t="s">
        <v>166</v>
      </c>
      <c r="S1" s="3" t="s">
        <v>167</v>
      </c>
      <c r="T1" s="3" t="s">
        <v>168</v>
      </c>
      <c r="U1" s="3" t="s">
        <v>169</v>
      </c>
      <c r="V1" s="3" t="s">
        <v>20</v>
      </c>
    </row>
    <row r="2" spans="1:26" ht="14.45" hidden="1" x14ac:dyDescent="0.3">
      <c r="A2" s="1">
        <v>43313</v>
      </c>
      <c r="B2" s="17">
        <v>1.5277777777777777E-2</v>
      </c>
      <c r="C2" s="10">
        <f>A2+B2</f>
        <v>43313.015277777777</v>
      </c>
      <c r="D2">
        <v>4.01</v>
      </c>
      <c r="E2">
        <f>$D$1+2</f>
        <v>2</v>
      </c>
      <c r="F2">
        <f>$D$1-2</f>
        <v>-2</v>
      </c>
      <c r="G2">
        <v>254.57</v>
      </c>
      <c r="H2">
        <f>$G$1+2</f>
        <v>248.9</v>
      </c>
      <c r="I2">
        <f>$G$1-2</f>
        <v>244.9</v>
      </c>
      <c r="J2">
        <v>398.1</v>
      </c>
      <c r="K2">
        <f>$J$1+2</f>
        <v>396.1</v>
      </c>
      <c r="L2">
        <f>$J$1-2</f>
        <v>392.1</v>
      </c>
      <c r="M2">
        <v>803.94</v>
      </c>
      <c r="N2">
        <f>$M$1+2</f>
        <v>798.34</v>
      </c>
      <c r="O2">
        <f>$M$1-2</f>
        <v>794.34</v>
      </c>
      <c r="Q2" t="s">
        <v>3</v>
      </c>
      <c r="R2">
        <f>D2-0</f>
        <v>4.01</v>
      </c>
      <c r="S2">
        <f>G2-$G$1</f>
        <v>7.6699999999999875</v>
      </c>
      <c r="T2">
        <f>J2-$J$1</f>
        <v>4</v>
      </c>
      <c r="U2">
        <f>M2-$M$1</f>
        <v>7.6000000000000227</v>
      </c>
    </row>
    <row r="3" spans="1:26" ht="14.45" hidden="1" x14ac:dyDescent="0.3">
      <c r="A3" s="1">
        <v>43313</v>
      </c>
      <c r="B3" s="17">
        <v>0.13958333333333334</v>
      </c>
      <c r="C3" s="10">
        <f t="shared" ref="C3:C66" si="0">A3+B3</f>
        <v>43313.13958333333</v>
      </c>
      <c r="D3">
        <v>3.46</v>
      </c>
      <c r="E3">
        <f t="shared" ref="E3:E66" si="1">$D$1+2</f>
        <v>2</v>
      </c>
      <c r="F3">
        <f t="shared" ref="F3:F66" si="2">$D$1-2</f>
        <v>-2</v>
      </c>
      <c r="G3">
        <v>253.79</v>
      </c>
      <c r="H3">
        <f t="shared" ref="H3:H66" si="3">$G$1+2</f>
        <v>248.9</v>
      </c>
      <c r="I3">
        <f t="shared" ref="I3:I66" si="4">$G$1-2</f>
        <v>244.9</v>
      </c>
      <c r="J3">
        <v>397.21</v>
      </c>
      <c r="K3">
        <f t="shared" ref="K3:K66" si="5">$J$1+2</f>
        <v>396.1</v>
      </c>
      <c r="L3">
        <f t="shared" ref="L3:L66" si="6">$J$1-2</f>
        <v>392.1</v>
      </c>
      <c r="M3">
        <v>802.83</v>
      </c>
      <c r="N3">
        <f t="shared" ref="N3:N66" si="7">$M$1+2</f>
        <v>798.34</v>
      </c>
      <c r="O3">
        <f t="shared" ref="O3:O66" si="8">$M$1-2</f>
        <v>794.34</v>
      </c>
      <c r="Q3" t="s">
        <v>3</v>
      </c>
      <c r="R3">
        <f t="shared" ref="R3:R66" si="9">D3-0</f>
        <v>3.46</v>
      </c>
      <c r="S3">
        <f t="shared" ref="S3:S66" si="10">G3-$G$1</f>
        <v>6.8899999999999864</v>
      </c>
      <c r="T3">
        <f t="shared" ref="T3:T66" si="11">J3-$J$1</f>
        <v>3.1099999999999568</v>
      </c>
      <c r="U3">
        <f t="shared" ref="U3:U66" si="12">M3-$M$1</f>
        <v>6.4900000000000091</v>
      </c>
    </row>
    <row r="4" spans="1:26" ht="14.45" hidden="1" x14ac:dyDescent="0.3">
      <c r="A4" s="1">
        <v>43313</v>
      </c>
      <c r="B4" s="17">
        <v>0.22361111111111109</v>
      </c>
      <c r="C4" s="10">
        <f t="shared" si="0"/>
        <v>43313.223611111112</v>
      </c>
      <c r="D4">
        <v>3.01</v>
      </c>
      <c r="E4">
        <f t="shared" si="1"/>
        <v>2</v>
      </c>
      <c r="F4">
        <f t="shared" si="2"/>
        <v>-2</v>
      </c>
      <c r="G4">
        <v>253.19</v>
      </c>
      <c r="H4">
        <f t="shared" si="3"/>
        <v>248.9</v>
      </c>
      <c r="I4">
        <f t="shared" si="4"/>
        <v>244.9</v>
      </c>
      <c r="J4">
        <v>396.55</v>
      </c>
      <c r="K4">
        <f t="shared" si="5"/>
        <v>396.1</v>
      </c>
      <c r="L4">
        <f t="shared" si="6"/>
        <v>392.1</v>
      </c>
      <c r="M4">
        <v>801.91</v>
      </c>
      <c r="N4">
        <f t="shared" si="7"/>
        <v>798.34</v>
      </c>
      <c r="O4">
        <f t="shared" si="8"/>
        <v>794.34</v>
      </c>
      <c r="Q4" t="s">
        <v>3</v>
      </c>
      <c r="R4">
        <f t="shared" si="9"/>
        <v>3.01</v>
      </c>
      <c r="S4">
        <f t="shared" si="10"/>
        <v>6.289999999999992</v>
      </c>
      <c r="T4">
        <f t="shared" si="11"/>
        <v>2.4499999999999886</v>
      </c>
      <c r="U4">
        <f t="shared" si="12"/>
        <v>5.5699999999999363</v>
      </c>
    </row>
    <row r="5" spans="1:26" ht="14.45" x14ac:dyDescent="0.3">
      <c r="A5" s="1">
        <v>43313</v>
      </c>
      <c r="B5" s="17">
        <v>0.40416666666666662</v>
      </c>
      <c r="C5" s="10">
        <f t="shared" si="0"/>
        <v>43313.404166666667</v>
      </c>
      <c r="D5">
        <v>-0.02</v>
      </c>
      <c r="E5">
        <f t="shared" si="1"/>
        <v>2</v>
      </c>
      <c r="F5">
        <f t="shared" si="2"/>
        <v>-2</v>
      </c>
      <c r="G5">
        <v>249.55</v>
      </c>
      <c r="H5">
        <f t="shared" si="3"/>
        <v>248.9</v>
      </c>
      <c r="I5">
        <f t="shared" si="4"/>
        <v>244.9</v>
      </c>
      <c r="J5">
        <v>392.27</v>
      </c>
      <c r="K5">
        <f t="shared" si="5"/>
        <v>396.1</v>
      </c>
      <c r="L5">
        <f t="shared" si="6"/>
        <v>392.1</v>
      </c>
      <c r="M5">
        <v>796.32</v>
      </c>
      <c r="N5">
        <f t="shared" si="7"/>
        <v>798.34</v>
      </c>
      <c r="O5">
        <f t="shared" si="8"/>
        <v>794.34</v>
      </c>
      <c r="P5" t="s">
        <v>1</v>
      </c>
      <c r="Q5" t="s">
        <v>2</v>
      </c>
      <c r="R5">
        <f t="shared" si="9"/>
        <v>-0.02</v>
      </c>
      <c r="S5">
        <f t="shared" si="10"/>
        <v>2.6500000000000057</v>
      </c>
      <c r="T5">
        <f t="shared" si="11"/>
        <v>-1.8300000000000409</v>
      </c>
      <c r="U5">
        <f t="shared" si="12"/>
        <v>-1.999999999998181E-2</v>
      </c>
      <c r="X5" s="6" t="s">
        <v>87</v>
      </c>
      <c r="Z5" t="s">
        <v>90</v>
      </c>
    </row>
    <row r="6" spans="1:26" ht="14.45" x14ac:dyDescent="0.3">
      <c r="A6" s="1">
        <v>43313</v>
      </c>
      <c r="B6" s="17">
        <v>0.47291666666666665</v>
      </c>
      <c r="C6" s="10">
        <f t="shared" si="0"/>
        <v>43313.472916666666</v>
      </c>
      <c r="D6">
        <v>0.69</v>
      </c>
      <c r="E6">
        <f t="shared" si="1"/>
        <v>2</v>
      </c>
      <c r="F6">
        <f t="shared" si="2"/>
        <v>-2</v>
      </c>
      <c r="G6">
        <v>250.54</v>
      </c>
      <c r="H6">
        <f t="shared" si="3"/>
        <v>248.9</v>
      </c>
      <c r="I6">
        <f t="shared" si="4"/>
        <v>244.9</v>
      </c>
      <c r="J6">
        <v>393.43</v>
      </c>
      <c r="K6">
        <f t="shared" si="5"/>
        <v>396.1</v>
      </c>
      <c r="L6">
        <f t="shared" si="6"/>
        <v>392.1</v>
      </c>
      <c r="M6">
        <v>797.75</v>
      </c>
      <c r="N6">
        <f t="shared" si="7"/>
        <v>798.34</v>
      </c>
      <c r="O6">
        <f t="shared" si="8"/>
        <v>794.34</v>
      </c>
      <c r="Q6" t="s">
        <v>2</v>
      </c>
      <c r="R6">
        <f t="shared" si="9"/>
        <v>0.69</v>
      </c>
      <c r="S6">
        <f t="shared" si="10"/>
        <v>3.6399999999999864</v>
      </c>
      <c r="T6">
        <f t="shared" si="11"/>
        <v>-0.67000000000001592</v>
      </c>
      <c r="U6">
        <f t="shared" si="12"/>
        <v>1.4099999999999682</v>
      </c>
      <c r="X6" t="s">
        <v>118</v>
      </c>
    </row>
    <row r="7" spans="1:26" ht="14.45" x14ac:dyDescent="0.3">
      <c r="A7" s="1">
        <v>43313</v>
      </c>
      <c r="B7" s="17">
        <v>0.63958333333333328</v>
      </c>
      <c r="C7" s="10">
        <f t="shared" si="0"/>
        <v>43313.63958333333</v>
      </c>
      <c r="D7">
        <v>2.77</v>
      </c>
      <c r="E7">
        <f t="shared" si="1"/>
        <v>2</v>
      </c>
      <c r="F7">
        <f t="shared" si="2"/>
        <v>-2</v>
      </c>
      <c r="G7">
        <v>253.31</v>
      </c>
      <c r="H7">
        <f t="shared" si="3"/>
        <v>248.9</v>
      </c>
      <c r="I7">
        <f t="shared" si="4"/>
        <v>244.9</v>
      </c>
      <c r="J7">
        <v>396.59</v>
      </c>
      <c r="K7">
        <f t="shared" si="5"/>
        <v>396.1</v>
      </c>
      <c r="L7">
        <f t="shared" si="6"/>
        <v>392.1</v>
      </c>
      <c r="M7">
        <v>801.72</v>
      </c>
      <c r="N7">
        <f t="shared" si="7"/>
        <v>798.34</v>
      </c>
      <c r="O7">
        <f t="shared" si="8"/>
        <v>794.34</v>
      </c>
      <c r="Q7" t="s">
        <v>2</v>
      </c>
      <c r="R7">
        <f t="shared" si="9"/>
        <v>2.77</v>
      </c>
      <c r="S7">
        <f t="shared" si="10"/>
        <v>6.4099999999999966</v>
      </c>
      <c r="T7">
        <f t="shared" si="11"/>
        <v>2.4899999999999523</v>
      </c>
      <c r="U7">
        <f t="shared" si="12"/>
        <v>5.3799999999999955</v>
      </c>
    </row>
    <row r="8" spans="1:26" ht="14.45" hidden="1" x14ac:dyDescent="0.3">
      <c r="A8" s="1">
        <v>43313</v>
      </c>
      <c r="B8" s="17">
        <v>0.77500000000000002</v>
      </c>
      <c r="C8" s="10">
        <f t="shared" si="0"/>
        <v>43313.775000000001</v>
      </c>
      <c r="D8">
        <v>4.08</v>
      </c>
      <c r="E8">
        <f t="shared" si="1"/>
        <v>2</v>
      </c>
      <c r="F8">
        <f t="shared" si="2"/>
        <v>-2</v>
      </c>
      <c r="G8">
        <v>254.98</v>
      </c>
      <c r="H8">
        <f t="shared" si="3"/>
        <v>248.9</v>
      </c>
      <c r="I8">
        <f t="shared" si="4"/>
        <v>244.9</v>
      </c>
      <c r="J8">
        <v>398.95</v>
      </c>
      <c r="K8">
        <f t="shared" si="5"/>
        <v>396.1</v>
      </c>
      <c r="L8">
        <f t="shared" si="6"/>
        <v>392.1</v>
      </c>
      <c r="M8">
        <v>804.38</v>
      </c>
      <c r="N8">
        <f t="shared" si="7"/>
        <v>798.34</v>
      </c>
      <c r="O8">
        <f t="shared" si="8"/>
        <v>794.34</v>
      </c>
      <c r="Q8" t="s">
        <v>3</v>
      </c>
      <c r="R8">
        <f t="shared" si="9"/>
        <v>4.08</v>
      </c>
      <c r="S8">
        <f t="shared" si="10"/>
        <v>8.0799999999999841</v>
      </c>
      <c r="T8">
        <f t="shared" si="11"/>
        <v>4.8499999999999659</v>
      </c>
      <c r="U8">
        <f t="shared" si="12"/>
        <v>8.0399999999999636</v>
      </c>
    </row>
    <row r="9" spans="1:26" ht="14.45" hidden="1" x14ac:dyDescent="0.3">
      <c r="A9" s="1">
        <v>43313</v>
      </c>
      <c r="B9" s="17">
        <v>0.88958333333333339</v>
      </c>
      <c r="C9" s="10">
        <f t="shared" si="0"/>
        <v>43313.88958333333</v>
      </c>
      <c r="D9">
        <v>3.78</v>
      </c>
      <c r="E9">
        <f t="shared" si="1"/>
        <v>2</v>
      </c>
      <c r="F9">
        <f t="shared" si="2"/>
        <v>-2</v>
      </c>
      <c r="G9">
        <v>254.3</v>
      </c>
      <c r="H9">
        <f t="shared" si="3"/>
        <v>248.9</v>
      </c>
      <c r="I9">
        <f t="shared" si="4"/>
        <v>244.9</v>
      </c>
      <c r="J9">
        <v>397.87</v>
      </c>
      <c r="K9">
        <f t="shared" si="5"/>
        <v>396.1</v>
      </c>
      <c r="L9">
        <f t="shared" si="6"/>
        <v>392.1</v>
      </c>
      <c r="M9">
        <v>803.57</v>
      </c>
      <c r="N9">
        <f t="shared" si="7"/>
        <v>798.34</v>
      </c>
      <c r="O9">
        <f t="shared" si="8"/>
        <v>794.34</v>
      </c>
      <c r="Q9" t="s">
        <v>3</v>
      </c>
      <c r="R9">
        <f t="shared" si="9"/>
        <v>3.78</v>
      </c>
      <c r="S9">
        <f t="shared" si="10"/>
        <v>7.4000000000000057</v>
      </c>
      <c r="T9">
        <f t="shared" si="11"/>
        <v>3.7699999999999818</v>
      </c>
      <c r="U9">
        <f t="shared" si="12"/>
        <v>7.2300000000000182</v>
      </c>
    </row>
    <row r="10" spans="1:26" ht="14.45" hidden="1" x14ac:dyDescent="0.3">
      <c r="A10" s="1">
        <v>43314</v>
      </c>
      <c r="B10" s="17">
        <v>1.5277777777777777E-2</v>
      </c>
      <c r="C10" s="10">
        <f t="shared" si="0"/>
        <v>43314.015277777777</v>
      </c>
      <c r="D10">
        <v>2.37</v>
      </c>
      <c r="E10">
        <f t="shared" si="1"/>
        <v>2</v>
      </c>
      <c r="F10">
        <f t="shared" si="2"/>
        <v>-2</v>
      </c>
      <c r="G10">
        <v>252.44</v>
      </c>
      <c r="H10">
        <f t="shared" si="3"/>
        <v>248.9</v>
      </c>
      <c r="I10">
        <f t="shared" si="4"/>
        <v>244.9</v>
      </c>
      <c r="J10">
        <v>395.69</v>
      </c>
      <c r="K10">
        <f t="shared" si="5"/>
        <v>396.1</v>
      </c>
      <c r="L10">
        <f t="shared" si="6"/>
        <v>392.1</v>
      </c>
      <c r="M10">
        <v>800.86</v>
      </c>
      <c r="N10">
        <f t="shared" si="7"/>
        <v>798.34</v>
      </c>
      <c r="O10">
        <f t="shared" si="8"/>
        <v>794.34</v>
      </c>
      <c r="Q10" t="s">
        <v>3</v>
      </c>
      <c r="R10">
        <f t="shared" si="9"/>
        <v>2.37</v>
      </c>
      <c r="S10">
        <f t="shared" si="10"/>
        <v>5.539999999999992</v>
      </c>
      <c r="T10">
        <f t="shared" si="11"/>
        <v>1.589999999999975</v>
      </c>
      <c r="U10">
        <f t="shared" si="12"/>
        <v>4.5199999999999818</v>
      </c>
    </row>
    <row r="11" spans="1:26" ht="14.45" hidden="1" x14ac:dyDescent="0.3">
      <c r="A11" s="1">
        <v>43314</v>
      </c>
      <c r="B11" s="17">
        <v>0.13958333333333334</v>
      </c>
      <c r="C11" s="10">
        <f t="shared" si="0"/>
        <v>43314.13958333333</v>
      </c>
      <c r="D11">
        <v>1.23</v>
      </c>
      <c r="E11">
        <f t="shared" si="1"/>
        <v>2</v>
      </c>
      <c r="F11">
        <f t="shared" si="2"/>
        <v>-2</v>
      </c>
      <c r="G11">
        <v>250.95</v>
      </c>
      <c r="H11">
        <f t="shared" si="3"/>
        <v>248.9</v>
      </c>
      <c r="I11">
        <f t="shared" si="4"/>
        <v>244.9</v>
      </c>
      <c r="J11">
        <v>393.98</v>
      </c>
      <c r="K11">
        <f t="shared" si="5"/>
        <v>396.1</v>
      </c>
      <c r="L11">
        <f t="shared" si="6"/>
        <v>392.1</v>
      </c>
      <c r="M11">
        <v>798.73</v>
      </c>
      <c r="N11">
        <f t="shared" si="7"/>
        <v>798.34</v>
      </c>
      <c r="O11">
        <f t="shared" si="8"/>
        <v>794.34</v>
      </c>
      <c r="Q11" t="s">
        <v>3</v>
      </c>
      <c r="R11">
        <f t="shared" si="9"/>
        <v>1.23</v>
      </c>
      <c r="S11">
        <f t="shared" si="10"/>
        <v>4.0499999999999829</v>
      </c>
      <c r="T11">
        <f t="shared" si="11"/>
        <v>-0.12000000000000455</v>
      </c>
      <c r="U11">
        <f t="shared" si="12"/>
        <v>2.3899999999999864</v>
      </c>
    </row>
    <row r="12" spans="1:26" ht="14.45" hidden="1" x14ac:dyDescent="0.3">
      <c r="A12" s="1">
        <v>43314</v>
      </c>
      <c r="B12" s="17">
        <v>0.22361111111111109</v>
      </c>
      <c r="C12" s="10">
        <f t="shared" si="0"/>
        <v>43314.223611111112</v>
      </c>
      <c r="D12">
        <v>0.74</v>
      </c>
      <c r="E12">
        <f t="shared" si="1"/>
        <v>2</v>
      </c>
      <c r="F12">
        <f t="shared" si="2"/>
        <v>-2</v>
      </c>
      <c r="G12">
        <v>250.32</v>
      </c>
      <c r="H12">
        <f t="shared" si="3"/>
        <v>248.9</v>
      </c>
      <c r="I12">
        <f t="shared" si="4"/>
        <v>244.9</v>
      </c>
      <c r="J12">
        <v>393.2</v>
      </c>
      <c r="K12">
        <f t="shared" si="5"/>
        <v>396.1</v>
      </c>
      <c r="L12">
        <f t="shared" si="6"/>
        <v>392.1</v>
      </c>
      <c r="M12">
        <v>797.68</v>
      </c>
      <c r="N12">
        <f t="shared" si="7"/>
        <v>798.34</v>
      </c>
      <c r="O12">
        <f t="shared" si="8"/>
        <v>794.34</v>
      </c>
      <c r="Q12" t="s">
        <v>3</v>
      </c>
      <c r="R12">
        <f t="shared" si="9"/>
        <v>0.74</v>
      </c>
      <c r="S12">
        <f t="shared" si="10"/>
        <v>3.4199999999999875</v>
      </c>
      <c r="T12">
        <f t="shared" si="11"/>
        <v>-0.90000000000003411</v>
      </c>
      <c r="U12">
        <f t="shared" si="12"/>
        <v>1.3399999999999181</v>
      </c>
    </row>
    <row r="13" spans="1:26" ht="14.45" x14ac:dyDescent="0.3">
      <c r="A13" s="1">
        <v>43314</v>
      </c>
      <c r="B13" s="17">
        <v>0.41597222222222219</v>
      </c>
      <c r="C13" s="10">
        <f t="shared" si="0"/>
        <v>43314.415972222225</v>
      </c>
      <c r="D13">
        <v>-0.11</v>
      </c>
      <c r="E13">
        <f t="shared" si="1"/>
        <v>2</v>
      </c>
      <c r="F13">
        <f t="shared" si="2"/>
        <v>-2</v>
      </c>
      <c r="G13">
        <v>249.34</v>
      </c>
      <c r="H13">
        <f t="shared" si="3"/>
        <v>248.9</v>
      </c>
      <c r="I13">
        <f t="shared" si="4"/>
        <v>244.9</v>
      </c>
      <c r="J13">
        <v>392.13</v>
      </c>
      <c r="K13">
        <f t="shared" si="5"/>
        <v>396.1</v>
      </c>
      <c r="L13">
        <f t="shared" si="6"/>
        <v>392.1</v>
      </c>
      <c r="M13">
        <v>796.19</v>
      </c>
      <c r="N13">
        <f t="shared" si="7"/>
        <v>798.34</v>
      </c>
      <c r="O13">
        <f t="shared" si="8"/>
        <v>794.34</v>
      </c>
      <c r="P13" t="s">
        <v>1</v>
      </c>
      <c r="Q13" t="s">
        <v>2</v>
      </c>
      <c r="R13">
        <f t="shared" si="9"/>
        <v>-0.11</v>
      </c>
      <c r="S13">
        <f t="shared" si="10"/>
        <v>2.4399999999999977</v>
      </c>
      <c r="T13">
        <f t="shared" si="11"/>
        <v>-1.9700000000000273</v>
      </c>
      <c r="U13">
        <f t="shared" si="12"/>
        <v>-0.14999999999997726</v>
      </c>
      <c r="X13" s="6" t="s">
        <v>87</v>
      </c>
      <c r="Z13" t="s">
        <v>99</v>
      </c>
    </row>
    <row r="14" spans="1:26" ht="14.45" x14ac:dyDescent="0.3">
      <c r="A14" s="1">
        <v>43314</v>
      </c>
      <c r="B14" s="17">
        <v>0.47291666666666665</v>
      </c>
      <c r="C14" s="10">
        <f t="shared" si="0"/>
        <v>43314.472916666666</v>
      </c>
      <c r="D14">
        <v>0.38</v>
      </c>
      <c r="E14">
        <f t="shared" si="1"/>
        <v>2</v>
      </c>
      <c r="F14">
        <f t="shared" si="2"/>
        <v>-2</v>
      </c>
      <c r="G14">
        <v>250.18</v>
      </c>
      <c r="H14">
        <f t="shared" si="3"/>
        <v>248.9</v>
      </c>
      <c r="I14">
        <f t="shared" si="4"/>
        <v>244.9</v>
      </c>
      <c r="J14">
        <v>392.94</v>
      </c>
      <c r="K14">
        <f t="shared" si="5"/>
        <v>396.1</v>
      </c>
      <c r="L14">
        <f t="shared" si="6"/>
        <v>392.1</v>
      </c>
      <c r="M14">
        <v>797.28</v>
      </c>
      <c r="N14">
        <f t="shared" si="7"/>
        <v>798.34</v>
      </c>
      <c r="O14">
        <f t="shared" si="8"/>
        <v>794.34</v>
      </c>
      <c r="Q14" t="s">
        <v>2</v>
      </c>
      <c r="R14">
        <f t="shared" si="9"/>
        <v>0.38</v>
      </c>
      <c r="S14">
        <f t="shared" si="10"/>
        <v>3.2800000000000011</v>
      </c>
      <c r="T14">
        <f t="shared" si="11"/>
        <v>-1.160000000000025</v>
      </c>
      <c r="U14">
        <f t="shared" si="12"/>
        <v>0.93999999999994088</v>
      </c>
      <c r="Z14" t="s">
        <v>110</v>
      </c>
    </row>
    <row r="15" spans="1:26" ht="14.45" x14ac:dyDescent="0.3">
      <c r="A15" s="1">
        <v>43314</v>
      </c>
      <c r="B15" s="17">
        <v>0.63958333333333328</v>
      </c>
      <c r="C15" s="10">
        <f t="shared" si="0"/>
        <v>43314.63958333333</v>
      </c>
      <c r="D15">
        <v>2.38</v>
      </c>
      <c r="E15">
        <f t="shared" si="1"/>
        <v>2</v>
      </c>
      <c r="F15">
        <f t="shared" si="2"/>
        <v>-2</v>
      </c>
      <c r="G15">
        <v>253.47</v>
      </c>
      <c r="H15">
        <f t="shared" si="3"/>
        <v>248.9</v>
      </c>
      <c r="I15">
        <f t="shared" si="4"/>
        <v>244.9</v>
      </c>
      <c r="J15">
        <v>396.85</v>
      </c>
      <c r="K15">
        <f t="shared" si="5"/>
        <v>396.1</v>
      </c>
      <c r="L15">
        <f t="shared" si="6"/>
        <v>392.1</v>
      </c>
      <c r="M15">
        <v>802.02</v>
      </c>
      <c r="N15">
        <f t="shared" si="7"/>
        <v>798.34</v>
      </c>
      <c r="O15">
        <f t="shared" si="8"/>
        <v>794.34</v>
      </c>
      <c r="Q15" t="s">
        <v>2</v>
      </c>
      <c r="R15">
        <f t="shared" si="9"/>
        <v>2.38</v>
      </c>
      <c r="S15">
        <f t="shared" si="10"/>
        <v>6.5699999999999932</v>
      </c>
      <c r="T15">
        <f t="shared" si="11"/>
        <v>2.75</v>
      </c>
      <c r="U15">
        <f t="shared" si="12"/>
        <v>5.67999999999995</v>
      </c>
    </row>
    <row r="16" spans="1:26" ht="14.45" hidden="1" x14ac:dyDescent="0.3">
      <c r="A16" s="1">
        <v>43314</v>
      </c>
      <c r="B16" s="17">
        <v>0.77500000000000002</v>
      </c>
      <c r="C16" s="10">
        <f t="shared" si="0"/>
        <v>43314.775000000001</v>
      </c>
      <c r="D16">
        <v>4.32</v>
      </c>
      <c r="E16">
        <f t="shared" si="1"/>
        <v>2</v>
      </c>
      <c r="F16">
        <f t="shared" si="2"/>
        <v>-2</v>
      </c>
      <c r="G16">
        <v>255.23</v>
      </c>
      <c r="H16">
        <f t="shared" si="3"/>
        <v>248.9</v>
      </c>
      <c r="I16">
        <f t="shared" si="4"/>
        <v>244.9</v>
      </c>
      <c r="J16">
        <v>398.85</v>
      </c>
      <c r="K16">
        <f t="shared" si="5"/>
        <v>396.1</v>
      </c>
      <c r="L16">
        <f t="shared" si="6"/>
        <v>392.1</v>
      </c>
      <c r="M16">
        <v>804.95</v>
      </c>
      <c r="N16">
        <f t="shared" si="7"/>
        <v>798.34</v>
      </c>
      <c r="O16">
        <f t="shared" si="8"/>
        <v>794.34</v>
      </c>
      <c r="Q16" t="s">
        <v>3</v>
      </c>
      <c r="R16">
        <f t="shared" si="9"/>
        <v>4.32</v>
      </c>
      <c r="S16">
        <f t="shared" si="10"/>
        <v>8.3299999999999841</v>
      </c>
      <c r="T16">
        <f t="shared" si="11"/>
        <v>4.75</v>
      </c>
      <c r="U16">
        <f t="shared" si="12"/>
        <v>8.6100000000000136</v>
      </c>
    </row>
    <row r="17" spans="1:26" ht="14.45" hidden="1" x14ac:dyDescent="0.3">
      <c r="A17" s="1">
        <v>43314</v>
      </c>
      <c r="B17" s="17">
        <v>0.88958333333333339</v>
      </c>
      <c r="C17" s="10">
        <f t="shared" si="0"/>
        <v>43314.88958333333</v>
      </c>
      <c r="D17">
        <v>3.31</v>
      </c>
      <c r="E17">
        <f t="shared" si="1"/>
        <v>2</v>
      </c>
      <c r="F17">
        <f t="shared" si="2"/>
        <v>-2</v>
      </c>
      <c r="G17">
        <v>253.56</v>
      </c>
      <c r="H17">
        <f t="shared" si="3"/>
        <v>248.9</v>
      </c>
      <c r="I17">
        <f t="shared" si="4"/>
        <v>244.9</v>
      </c>
      <c r="J17">
        <v>396.99</v>
      </c>
      <c r="K17">
        <f t="shared" si="5"/>
        <v>396.1</v>
      </c>
      <c r="L17">
        <f t="shared" si="6"/>
        <v>392.1</v>
      </c>
      <c r="M17">
        <v>802.66</v>
      </c>
      <c r="N17">
        <f t="shared" si="7"/>
        <v>798.34</v>
      </c>
      <c r="O17">
        <f t="shared" si="8"/>
        <v>794.34</v>
      </c>
      <c r="Q17" t="s">
        <v>3</v>
      </c>
      <c r="R17">
        <f t="shared" si="9"/>
        <v>3.31</v>
      </c>
      <c r="S17">
        <f t="shared" si="10"/>
        <v>6.6599999999999966</v>
      </c>
      <c r="T17">
        <f t="shared" si="11"/>
        <v>2.8899999999999864</v>
      </c>
      <c r="U17">
        <f t="shared" si="12"/>
        <v>6.3199999999999363</v>
      </c>
    </row>
    <row r="18" spans="1:26" ht="14.45" hidden="1" x14ac:dyDescent="0.3">
      <c r="A18" s="1">
        <v>43315</v>
      </c>
      <c r="B18" s="17">
        <v>1.5277777777777777E-2</v>
      </c>
      <c r="C18" s="10">
        <f t="shared" si="0"/>
        <v>43315.015277777777</v>
      </c>
      <c r="D18">
        <v>1.1200000000000001</v>
      </c>
      <c r="E18">
        <f t="shared" si="1"/>
        <v>2</v>
      </c>
      <c r="F18">
        <f t="shared" si="2"/>
        <v>-2</v>
      </c>
      <c r="G18">
        <v>250.71</v>
      </c>
      <c r="H18">
        <f t="shared" si="3"/>
        <v>248.9</v>
      </c>
      <c r="I18">
        <f t="shared" si="4"/>
        <v>244.9</v>
      </c>
      <c r="J18">
        <v>393.75</v>
      </c>
      <c r="K18">
        <f t="shared" si="5"/>
        <v>396.1</v>
      </c>
      <c r="L18">
        <f t="shared" si="6"/>
        <v>392.1</v>
      </c>
      <c r="M18">
        <v>798.58</v>
      </c>
      <c r="N18">
        <f t="shared" si="7"/>
        <v>798.34</v>
      </c>
      <c r="O18">
        <f t="shared" si="8"/>
        <v>794.34</v>
      </c>
      <c r="Q18" t="s">
        <v>3</v>
      </c>
      <c r="R18">
        <f t="shared" si="9"/>
        <v>1.1200000000000001</v>
      </c>
      <c r="S18">
        <f t="shared" si="10"/>
        <v>3.8100000000000023</v>
      </c>
      <c r="T18">
        <f t="shared" si="11"/>
        <v>-0.35000000000002274</v>
      </c>
      <c r="U18">
        <f t="shared" si="12"/>
        <v>2.2400000000000091</v>
      </c>
    </row>
    <row r="19" spans="1:26" ht="14.45" hidden="1" x14ac:dyDescent="0.3">
      <c r="A19" s="1">
        <v>43315</v>
      </c>
      <c r="B19" s="17">
        <v>0.13958333333333334</v>
      </c>
      <c r="C19" s="10">
        <f t="shared" si="0"/>
        <v>43315.13958333333</v>
      </c>
      <c r="D19">
        <v>-0.43</v>
      </c>
      <c r="E19">
        <f t="shared" si="1"/>
        <v>2</v>
      </c>
      <c r="F19">
        <f t="shared" si="2"/>
        <v>-2</v>
      </c>
      <c r="G19">
        <v>248.73</v>
      </c>
      <c r="H19">
        <f t="shared" si="3"/>
        <v>248.9</v>
      </c>
      <c r="I19">
        <f t="shared" si="4"/>
        <v>244.9</v>
      </c>
      <c r="J19">
        <v>391.38</v>
      </c>
      <c r="K19">
        <f t="shared" si="5"/>
        <v>396.1</v>
      </c>
      <c r="L19">
        <f t="shared" si="6"/>
        <v>392.1</v>
      </c>
      <c r="M19">
        <v>795.7</v>
      </c>
      <c r="N19">
        <f t="shared" si="7"/>
        <v>798.34</v>
      </c>
      <c r="O19">
        <f t="shared" si="8"/>
        <v>794.34</v>
      </c>
      <c r="Q19" t="s">
        <v>3</v>
      </c>
      <c r="R19">
        <f t="shared" si="9"/>
        <v>-0.43</v>
      </c>
      <c r="S19">
        <f t="shared" si="10"/>
        <v>1.8299999999999841</v>
      </c>
      <c r="T19">
        <f t="shared" si="11"/>
        <v>-2.7200000000000273</v>
      </c>
      <c r="U19">
        <f t="shared" si="12"/>
        <v>-0.63999999999998636</v>
      </c>
    </row>
    <row r="20" spans="1:26" ht="14.45" hidden="1" x14ac:dyDescent="0.3">
      <c r="A20" s="1">
        <v>43315</v>
      </c>
      <c r="B20" s="17">
        <v>0.22361111111111109</v>
      </c>
      <c r="C20" s="10">
        <f t="shared" si="0"/>
        <v>43315.223611111112</v>
      </c>
      <c r="D20">
        <v>-1.2</v>
      </c>
      <c r="E20">
        <f t="shared" si="1"/>
        <v>2</v>
      </c>
      <c r="F20">
        <f t="shared" si="2"/>
        <v>-2</v>
      </c>
      <c r="G20">
        <v>247.73</v>
      </c>
      <c r="H20">
        <f t="shared" si="3"/>
        <v>248.9</v>
      </c>
      <c r="I20">
        <f t="shared" si="4"/>
        <v>244.9</v>
      </c>
      <c r="J20">
        <v>390.22</v>
      </c>
      <c r="K20">
        <f t="shared" si="5"/>
        <v>396.1</v>
      </c>
      <c r="L20">
        <f t="shared" si="6"/>
        <v>392.1</v>
      </c>
      <c r="M20">
        <v>794.28</v>
      </c>
      <c r="N20">
        <f t="shared" si="7"/>
        <v>798.34</v>
      </c>
      <c r="O20">
        <f t="shared" si="8"/>
        <v>794.34</v>
      </c>
      <c r="Q20" t="s">
        <v>3</v>
      </c>
      <c r="R20">
        <f t="shared" si="9"/>
        <v>-1.2</v>
      </c>
      <c r="S20">
        <f t="shared" si="10"/>
        <v>0.82999999999998408</v>
      </c>
      <c r="T20">
        <f t="shared" si="11"/>
        <v>-3.8799999999999955</v>
      </c>
      <c r="U20">
        <f t="shared" si="12"/>
        <v>-2.0600000000000591</v>
      </c>
    </row>
    <row r="21" spans="1:26" ht="14.45" x14ac:dyDescent="0.3">
      <c r="A21" s="1">
        <v>43315</v>
      </c>
      <c r="B21" s="17">
        <v>0.39861111111111108</v>
      </c>
      <c r="C21" s="10">
        <f t="shared" si="0"/>
        <v>43315.398611111108</v>
      </c>
      <c r="D21">
        <v>-0.08</v>
      </c>
      <c r="E21">
        <f t="shared" si="1"/>
        <v>2</v>
      </c>
      <c r="F21">
        <f t="shared" si="2"/>
        <v>-2</v>
      </c>
      <c r="G21">
        <v>249.42</v>
      </c>
      <c r="H21">
        <f t="shared" si="3"/>
        <v>248.9</v>
      </c>
      <c r="I21">
        <f t="shared" si="4"/>
        <v>244.9</v>
      </c>
      <c r="J21">
        <v>392.1</v>
      </c>
      <c r="K21">
        <f t="shared" si="5"/>
        <v>396.1</v>
      </c>
      <c r="L21">
        <f t="shared" si="6"/>
        <v>392.1</v>
      </c>
      <c r="M21">
        <v>796.3</v>
      </c>
      <c r="N21">
        <f t="shared" si="7"/>
        <v>798.34</v>
      </c>
      <c r="O21">
        <f t="shared" si="8"/>
        <v>794.34</v>
      </c>
      <c r="P21" t="s">
        <v>1</v>
      </c>
      <c r="Q21" t="s">
        <v>2</v>
      </c>
      <c r="R21">
        <f t="shared" si="9"/>
        <v>-0.08</v>
      </c>
      <c r="S21">
        <f t="shared" si="10"/>
        <v>2.5199999999999818</v>
      </c>
      <c r="T21">
        <f t="shared" si="11"/>
        <v>-2</v>
      </c>
      <c r="U21">
        <f t="shared" si="12"/>
        <v>-4.0000000000077307E-2</v>
      </c>
      <c r="X21" s="6" t="s">
        <v>87</v>
      </c>
      <c r="Z21" t="s">
        <v>120</v>
      </c>
    </row>
    <row r="22" spans="1:26" ht="14.45" x14ac:dyDescent="0.3">
      <c r="A22" s="1">
        <v>43315</v>
      </c>
      <c r="B22" s="17">
        <v>0.47291666666666665</v>
      </c>
      <c r="C22" s="10">
        <f t="shared" si="0"/>
        <v>43315.472916666666</v>
      </c>
      <c r="D22">
        <v>1.1000000000000001</v>
      </c>
      <c r="E22">
        <f t="shared" si="1"/>
        <v>2</v>
      </c>
      <c r="F22">
        <f t="shared" si="2"/>
        <v>-2</v>
      </c>
      <c r="G22">
        <v>251.21</v>
      </c>
      <c r="H22">
        <f t="shared" si="3"/>
        <v>248.9</v>
      </c>
      <c r="I22">
        <f t="shared" si="4"/>
        <v>244.9</v>
      </c>
      <c r="J22">
        <v>394.06</v>
      </c>
      <c r="K22">
        <f t="shared" si="5"/>
        <v>396.1</v>
      </c>
      <c r="L22">
        <f t="shared" si="6"/>
        <v>392.1</v>
      </c>
      <c r="M22">
        <v>798.8</v>
      </c>
      <c r="N22">
        <f t="shared" si="7"/>
        <v>798.34</v>
      </c>
      <c r="O22">
        <f t="shared" si="8"/>
        <v>794.34</v>
      </c>
      <c r="Q22" t="s">
        <v>2</v>
      </c>
      <c r="R22">
        <f t="shared" si="9"/>
        <v>1.1000000000000001</v>
      </c>
      <c r="S22">
        <f t="shared" si="10"/>
        <v>4.3100000000000023</v>
      </c>
      <c r="T22">
        <f t="shared" si="11"/>
        <v>-4.0000000000020464E-2</v>
      </c>
      <c r="U22">
        <f t="shared" si="12"/>
        <v>2.4599999999999227</v>
      </c>
      <c r="Z22" t="s">
        <v>110</v>
      </c>
    </row>
    <row r="23" spans="1:26" x14ac:dyDescent="0.25">
      <c r="A23" s="1">
        <v>43315</v>
      </c>
      <c r="B23" s="17">
        <v>0.63958333333333328</v>
      </c>
      <c r="C23" s="10">
        <f t="shared" si="0"/>
        <v>43315.63958333333</v>
      </c>
      <c r="D23">
        <v>4.4800000000000004</v>
      </c>
      <c r="E23">
        <f t="shared" si="1"/>
        <v>2</v>
      </c>
      <c r="F23">
        <f t="shared" si="2"/>
        <v>-2</v>
      </c>
      <c r="G23">
        <v>255.68</v>
      </c>
      <c r="H23">
        <f t="shared" si="3"/>
        <v>248.9</v>
      </c>
      <c r="I23">
        <f t="shared" si="4"/>
        <v>244.9</v>
      </c>
      <c r="J23">
        <v>399.24</v>
      </c>
      <c r="K23">
        <f t="shared" si="5"/>
        <v>396.1</v>
      </c>
      <c r="L23">
        <f t="shared" si="6"/>
        <v>392.1</v>
      </c>
      <c r="M23">
        <v>805.18</v>
      </c>
      <c r="N23">
        <f t="shared" si="7"/>
        <v>798.34</v>
      </c>
      <c r="O23">
        <f t="shared" si="8"/>
        <v>794.34</v>
      </c>
      <c r="Q23" t="s">
        <v>2</v>
      </c>
      <c r="R23">
        <f t="shared" si="9"/>
        <v>4.4800000000000004</v>
      </c>
      <c r="S23">
        <f t="shared" si="10"/>
        <v>8.7800000000000011</v>
      </c>
      <c r="T23">
        <f t="shared" si="11"/>
        <v>5.1399999999999864</v>
      </c>
      <c r="U23">
        <f t="shared" si="12"/>
        <v>8.8399999999999181</v>
      </c>
    </row>
    <row r="24" spans="1:26" ht="14.45" hidden="1" x14ac:dyDescent="0.3">
      <c r="A24" s="1">
        <v>43315</v>
      </c>
      <c r="B24" s="17">
        <v>0.77500000000000002</v>
      </c>
      <c r="C24" s="10">
        <f t="shared" si="0"/>
        <v>43315.775000000001</v>
      </c>
      <c r="D24">
        <v>5.99</v>
      </c>
      <c r="E24">
        <f t="shared" si="1"/>
        <v>2</v>
      </c>
      <c r="F24">
        <f t="shared" si="2"/>
        <v>-2</v>
      </c>
      <c r="G24">
        <v>257.44</v>
      </c>
      <c r="H24">
        <f t="shared" si="3"/>
        <v>248.9</v>
      </c>
      <c r="I24">
        <f t="shared" si="4"/>
        <v>244.9</v>
      </c>
      <c r="J24">
        <v>401.4</v>
      </c>
      <c r="K24">
        <f t="shared" si="5"/>
        <v>396.1</v>
      </c>
      <c r="L24">
        <f t="shared" si="6"/>
        <v>392.1</v>
      </c>
      <c r="M24">
        <v>808.16</v>
      </c>
      <c r="N24">
        <f t="shared" si="7"/>
        <v>798.34</v>
      </c>
      <c r="O24">
        <f t="shared" si="8"/>
        <v>794.34</v>
      </c>
      <c r="Q24" t="s">
        <v>3</v>
      </c>
      <c r="R24">
        <f t="shared" si="9"/>
        <v>5.99</v>
      </c>
      <c r="S24">
        <f t="shared" si="10"/>
        <v>10.539999999999992</v>
      </c>
      <c r="T24">
        <f t="shared" si="11"/>
        <v>7.2999999999999545</v>
      </c>
      <c r="U24">
        <f t="shared" si="12"/>
        <v>11.819999999999936</v>
      </c>
    </row>
    <row r="25" spans="1:26" ht="14.45" hidden="1" x14ac:dyDescent="0.3">
      <c r="A25" s="1">
        <v>43315</v>
      </c>
      <c r="B25" s="17">
        <v>0.88958333333333339</v>
      </c>
      <c r="C25" s="10">
        <f t="shared" si="0"/>
        <v>43315.88958333333</v>
      </c>
      <c r="D25">
        <v>5.7</v>
      </c>
      <c r="E25">
        <f t="shared" si="1"/>
        <v>2</v>
      </c>
      <c r="F25">
        <f t="shared" si="2"/>
        <v>-2</v>
      </c>
      <c r="G25">
        <v>256.82</v>
      </c>
      <c r="H25">
        <f t="shared" si="3"/>
        <v>248.9</v>
      </c>
      <c r="I25">
        <f t="shared" si="4"/>
        <v>244.9</v>
      </c>
      <c r="J25">
        <v>400.77</v>
      </c>
      <c r="K25">
        <f t="shared" si="5"/>
        <v>396.1</v>
      </c>
      <c r="L25">
        <f t="shared" si="6"/>
        <v>392.1</v>
      </c>
      <c r="M25">
        <v>807.52</v>
      </c>
      <c r="N25">
        <f t="shared" si="7"/>
        <v>798.34</v>
      </c>
      <c r="O25">
        <f t="shared" si="8"/>
        <v>794.34</v>
      </c>
      <c r="Q25" t="s">
        <v>3</v>
      </c>
      <c r="R25">
        <f t="shared" si="9"/>
        <v>5.7</v>
      </c>
      <c r="S25">
        <f t="shared" si="10"/>
        <v>9.9199999999999875</v>
      </c>
      <c r="T25">
        <f t="shared" si="11"/>
        <v>6.6699999999999591</v>
      </c>
      <c r="U25">
        <f t="shared" si="12"/>
        <v>11.17999999999995</v>
      </c>
    </row>
    <row r="26" spans="1:26" ht="14.45" hidden="1" x14ac:dyDescent="0.3">
      <c r="A26" s="1">
        <v>43316</v>
      </c>
      <c r="B26" s="17">
        <v>1.5277777777777777E-2</v>
      </c>
      <c r="C26" s="10">
        <f t="shared" si="0"/>
        <v>43316.015277777777</v>
      </c>
      <c r="D26">
        <v>4.57</v>
      </c>
      <c r="E26">
        <f t="shared" si="1"/>
        <v>2</v>
      </c>
      <c r="F26">
        <f t="shared" si="2"/>
        <v>-2</v>
      </c>
      <c r="G26">
        <v>255.45</v>
      </c>
      <c r="H26">
        <f t="shared" si="3"/>
        <v>248.9</v>
      </c>
      <c r="I26">
        <f t="shared" si="4"/>
        <v>244.9</v>
      </c>
      <c r="J26">
        <v>399.13</v>
      </c>
      <c r="K26">
        <f t="shared" si="5"/>
        <v>396.1</v>
      </c>
      <c r="L26">
        <f t="shared" si="6"/>
        <v>392.1</v>
      </c>
      <c r="M26">
        <v>805.51</v>
      </c>
      <c r="N26">
        <f t="shared" si="7"/>
        <v>798.34</v>
      </c>
      <c r="O26">
        <f t="shared" si="8"/>
        <v>794.34</v>
      </c>
      <c r="Q26" t="s">
        <v>3</v>
      </c>
      <c r="R26">
        <f t="shared" si="9"/>
        <v>4.57</v>
      </c>
      <c r="S26">
        <f t="shared" si="10"/>
        <v>8.5499999999999829</v>
      </c>
      <c r="T26">
        <f t="shared" si="11"/>
        <v>5.0299999999999727</v>
      </c>
      <c r="U26">
        <f t="shared" si="12"/>
        <v>9.1699999999999591</v>
      </c>
    </row>
    <row r="27" spans="1:26" ht="14.45" hidden="1" x14ac:dyDescent="0.3">
      <c r="A27" s="1">
        <v>43317</v>
      </c>
      <c r="B27" s="17">
        <v>0.88958333333333339</v>
      </c>
      <c r="C27" s="10">
        <f t="shared" si="0"/>
        <v>43317.88958333333</v>
      </c>
      <c r="D27">
        <v>6.21</v>
      </c>
      <c r="E27">
        <f t="shared" si="1"/>
        <v>2</v>
      </c>
      <c r="F27">
        <f t="shared" si="2"/>
        <v>-2</v>
      </c>
      <c r="G27">
        <v>257.5</v>
      </c>
      <c r="H27">
        <f t="shared" si="3"/>
        <v>248.9</v>
      </c>
      <c r="I27">
        <f t="shared" si="4"/>
        <v>244.9</v>
      </c>
      <c r="J27">
        <v>401.48</v>
      </c>
      <c r="K27">
        <f t="shared" si="5"/>
        <v>396.1</v>
      </c>
      <c r="L27">
        <f t="shared" si="6"/>
        <v>392.1</v>
      </c>
      <c r="M27">
        <v>808.72</v>
      </c>
      <c r="N27">
        <f t="shared" si="7"/>
        <v>798.34</v>
      </c>
      <c r="O27">
        <f t="shared" si="8"/>
        <v>794.34</v>
      </c>
      <c r="Q27" t="s">
        <v>3</v>
      </c>
      <c r="R27">
        <f t="shared" si="9"/>
        <v>6.21</v>
      </c>
      <c r="S27">
        <f t="shared" si="10"/>
        <v>10.599999999999994</v>
      </c>
      <c r="T27">
        <f t="shared" si="11"/>
        <v>7.3799999999999955</v>
      </c>
      <c r="U27">
        <f t="shared" si="12"/>
        <v>12.379999999999995</v>
      </c>
    </row>
    <row r="28" spans="1:26" x14ac:dyDescent="0.25">
      <c r="A28" s="1">
        <v>43318</v>
      </c>
      <c r="B28" s="17">
        <v>0.47916666666666669</v>
      </c>
      <c r="C28" s="10">
        <f t="shared" si="0"/>
        <v>43318.479166666664</v>
      </c>
      <c r="D28">
        <v>-0.1</v>
      </c>
      <c r="E28">
        <f t="shared" si="1"/>
        <v>2</v>
      </c>
      <c r="F28">
        <f t="shared" si="2"/>
        <v>-2</v>
      </c>
      <c r="G28">
        <v>249.53</v>
      </c>
      <c r="H28">
        <f t="shared" si="3"/>
        <v>248.9</v>
      </c>
      <c r="I28">
        <f t="shared" si="4"/>
        <v>244.9</v>
      </c>
      <c r="J28">
        <v>392.32</v>
      </c>
      <c r="K28">
        <f t="shared" si="5"/>
        <v>396.1</v>
      </c>
      <c r="L28">
        <f t="shared" si="6"/>
        <v>392.1</v>
      </c>
      <c r="M28">
        <v>796.19</v>
      </c>
      <c r="N28">
        <f t="shared" si="7"/>
        <v>798.34</v>
      </c>
      <c r="O28">
        <f t="shared" si="8"/>
        <v>794.34</v>
      </c>
      <c r="P28" t="s">
        <v>1</v>
      </c>
      <c r="Q28" t="s">
        <v>2</v>
      </c>
      <c r="R28">
        <f t="shared" si="9"/>
        <v>-0.1</v>
      </c>
      <c r="S28">
        <f t="shared" si="10"/>
        <v>2.6299999999999955</v>
      </c>
      <c r="T28">
        <f t="shared" si="11"/>
        <v>-1.7800000000000296</v>
      </c>
      <c r="U28">
        <f t="shared" si="12"/>
        <v>-0.14999999999997726</v>
      </c>
      <c r="X28" s="6" t="s">
        <v>87</v>
      </c>
      <c r="Z28" t="s">
        <v>101</v>
      </c>
    </row>
    <row r="29" spans="1:26" ht="14.45" hidden="1" x14ac:dyDescent="0.3">
      <c r="A29" s="1">
        <v>43318</v>
      </c>
      <c r="B29" s="17">
        <v>0.63958333333333328</v>
      </c>
      <c r="C29" s="10">
        <f t="shared" si="0"/>
        <v>43318.63958333333</v>
      </c>
      <c r="D29">
        <v>-0.98</v>
      </c>
      <c r="E29">
        <f t="shared" si="1"/>
        <v>2</v>
      </c>
      <c r="F29">
        <f t="shared" si="2"/>
        <v>-2</v>
      </c>
      <c r="G29">
        <v>248.25</v>
      </c>
      <c r="H29">
        <f t="shared" si="3"/>
        <v>248.9</v>
      </c>
      <c r="I29">
        <f t="shared" si="4"/>
        <v>244.9</v>
      </c>
      <c r="J29">
        <v>390.85</v>
      </c>
      <c r="K29">
        <f t="shared" si="5"/>
        <v>396.1</v>
      </c>
      <c r="L29">
        <f t="shared" si="6"/>
        <v>392.1</v>
      </c>
      <c r="M29">
        <v>794.11</v>
      </c>
      <c r="N29">
        <f t="shared" si="7"/>
        <v>798.34</v>
      </c>
      <c r="O29">
        <f t="shared" si="8"/>
        <v>794.34</v>
      </c>
      <c r="Q29" t="s">
        <v>3</v>
      </c>
      <c r="R29">
        <f t="shared" si="9"/>
        <v>-0.98</v>
      </c>
      <c r="S29">
        <f t="shared" si="10"/>
        <v>1.3499999999999943</v>
      </c>
      <c r="T29">
        <f t="shared" si="11"/>
        <v>-3.25</v>
      </c>
      <c r="U29">
        <f t="shared" si="12"/>
        <v>-2.2300000000000182</v>
      </c>
      <c r="Z29" t="s">
        <v>110</v>
      </c>
    </row>
    <row r="30" spans="1:26" ht="14.45" hidden="1" x14ac:dyDescent="0.3">
      <c r="A30" s="1">
        <v>43318</v>
      </c>
      <c r="B30" s="17">
        <v>0.77500000000000002</v>
      </c>
      <c r="C30" s="10">
        <f t="shared" si="0"/>
        <v>43318.775000000001</v>
      </c>
      <c r="D30">
        <v>-2.0099999999999998</v>
      </c>
      <c r="E30">
        <f t="shared" si="1"/>
        <v>2</v>
      </c>
      <c r="F30">
        <f t="shared" si="2"/>
        <v>-2</v>
      </c>
      <c r="G30">
        <v>246.68</v>
      </c>
      <c r="H30">
        <f t="shared" si="3"/>
        <v>248.9</v>
      </c>
      <c r="I30">
        <f t="shared" si="4"/>
        <v>244.9</v>
      </c>
      <c r="J30">
        <v>389.05</v>
      </c>
      <c r="K30">
        <f t="shared" si="5"/>
        <v>396.1</v>
      </c>
      <c r="L30">
        <f t="shared" si="6"/>
        <v>392.1</v>
      </c>
      <c r="M30">
        <v>791.92</v>
      </c>
      <c r="N30">
        <f t="shared" si="7"/>
        <v>798.34</v>
      </c>
      <c r="O30">
        <f t="shared" si="8"/>
        <v>794.34</v>
      </c>
      <c r="Q30" t="s">
        <v>3</v>
      </c>
      <c r="R30">
        <f t="shared" si="9"/>
        <v>-2.0099999999999998</v>
      </c>
      <c r="S30">
        <f t="shared" si="10"/>
        <v>-0.21999999999999886</v>
      </c>
      <c r="T30">
        <f t="shared" si="11"/>
        <v>-5.0500000000000114</v>
      </c>
      <c r="U30">
        <f t="shared" si="12"/>
        <v>-4.4200000000000728</v>
      </c>
    </row>
    <row r="31" spans="1:26" ht="14.45" hidden="1" x14ac:dyDescent="0.3">
      <c r="A31" s="1">
        <v>43318</v>
      </c>
      <c r="B31" s="17">
        <v>0.88958333333333339</v>
      </c>
      <c r="C31" s="10">
        <f t="shared" si="0"/>
        <v>43318.88958333333</v>
      </c>
      <c r="D31">
        <v>-4.05</v>
      </c>
      <c r="E31">
        <f t="shared" si="1"/>
        <v>2</v>
      </c>
      <c r="F31">
        <f t="shared" si="2"/>
        <v>-2</v>
      </c>
      <c r="G31">
        <v>243.95</v>
      </c>
      <c r="H31">
        <f t="shared" si="3"/>
        <v>248.9</v>
      </c>
      <c r="I31">
        <f t="shared" si="4"/>
        <v>244.9</v>
      </c>
      <c r="J31">
        <v>385.81</v>
      </c>
      <c r="K31">
        <f t="shared" si="5"/>
        <v>396.1</v>
      </c>
      <c r="L31">
        <f t="shared" si="6"/>
        <v>392.1</v>
      </c>
      <c r="M31">
        <v>788.08</v>
      </c>
      <c r="N31">
        <f t="shared" si="7"/>
        <v>798.34</v>
      </c>
      <c r="O31">
        <f t="shared" si="8"/>
        <v>794.34</v>
      </c>
      <c r="Q31" t="s">
        <v>3</v>
      </c>
      <c r="R31">
        <f t="shared" si="9"/>
        <v>-4.05</v>
      </c>
      <c r="S31">
        <f t="shared" si="10"/>
        <v>-2.9500000000000171</v>
      </c>
      <c r="T31">
        <f t="shared" si="11"/>
        <v>-8.2900000000000205</v>
      </c>
      <c r="U31">
        <f t="shared" si="12"/>
        <v>-8.2599999999999909</v>
      </c>
    </row>
    <row r="32" spans="1:26" ht="14.45" hidden="1" x14ac:dyDescent="0.3">
      <c r="A32" s="1">
        <v>43319</v>
      </c>
      <c r="B32" s="17">
        <v>1.5277777777777777E-2</v>
      </c>
      <c r="C32" s="10">
        <f t="shared" si="0"/>
        <v>43319.015277777777</v>
      </c>
      <c r="D32">
        <v>-5.96</v>
      </c>
      <c r="E32">
        <f t="shared" si="1"/>
        <v>2</v>
      </c>
      <c r="F32">
        <f t="shared" si="2"/>
        <v>-2</v>
      </c>
      <c r="G32">
        <v>241.56</v>
      </c>
      <c r="H32">
        <f t="shared" si="3"/>
        <v>248.9</v>
      </c>
      <c r="I32">
        <f t="shared" si="4"/>
        <v>244.9</v>
      </c>
      <c r="J32">
        <v>383.01</v>
      </c>
      <c r="K32">
        <f t="shared" si="5"/>
        <v>396.1</v>
      </c>
      <c r="L32">
        <f t="shared" si="6"/>
        <v>392.1</v>
      </c>
      <c r="M32">
        <v>784.52</v>
      </c>
      <c r="N32">
        <f t="shared" si="7"/>
        <v>798.34</v>
      </c>
      <c r="O32">
        <f t="shared" si="8"/>
        <v>794.34</v>
      </c>
      <c r="Q32" t="s">
        <v>3</v>
      </c>
      <c r="R32">
        <f t="shared" si="9"/>
        <v>-5.96</v>
      </c>
      <c r="S32">
        <f t="shared" si="10"/>
        <v>-5.3400000000000034</v>
      </c>
      <c r="T32">
        <f t="shared" si="11"/>
        <v>-11.090000000000032</v>
      </c>
      <c r="U32">
        <f t="shared" si="12"/>
        <v>-11.82000000000005</v>
      </c>
    </row>
    <row r="33" spans="1:26" ht="14.45" hidden="1" x14ac:dyDescent="0.3">
      <c r="A33" s="1">
        <v>43319</v>
      </c>
      <c r="B33" s="17">
        <v>0.13958333333333334</v>
      </c>
      <c r="C33" s="10">
        <f t="shared" si="0"/>
        <v>43319.13958333333</v>
      </c>
      <c r="D33">
        <v>-7.33</v>
      </c>
      <c r="E33">
        <f t="shared" si="1"/>
        <v>2</v>
      </c>
      <c r="F33">
        <f t="shared" si="2"/>
        <v>-2</v>
      </c>
      <c r="G33">
        <v>239.78</v>
      </c>
      <c r="H33">
        <f t="shared" si="3"/>
        <v>248.9</v>
      </c>
      <c r="I33">
        <f t="shared" si="4"/>
        <v>244.9</v>
      </c>
      <c r="J33">
        <v>380.92</v>
      </c>
      <c r="K33">
        <f t="shared" si="5"/>
        <v>396.1</v>
      </c>
      <c r="L33">
        <f t="shared" si="6"/>
        <v>392.1</v>
      </c>
      <c r="M33">
        <v>781.85</v>
      </c>
      <c r="N33">
        <f t="shared" si="7"/>
        <v>798.34</v>
      </c>
      <c r="O33">
        <f t="shared" si="8"/>
        <v>794.34</v>
      </c>
      <c r="Q33" t="s">
        <v>3</v>
      </c>
      <c r="R33">
        <f t="shared" si="9"/>
        <v>-7.33</v>
      </c>
      <c r="S33">
        <f t="shared" si="10"/>
        <v>-7.1200000000000045</v>
      </c>
      <c r="T33">
        <f t="shared" si="11"/>
        <v>-13.180000000000007</v>
      </c>
      <c r="U33">
        <f t="shared" si="12"/>
        <v>-14.490000000000009</v>
      </c>
    </row>
    <row r="34" spans="1:26" ht="14.45" hidden="1" x14ac:dyDescent="0.3">
      <c r="A34" s="1">
        <v>43319</v>
      </c>
      <c r="B34" s="17">
        <v>0.22361111111111109</v>
      </c>
      <c r="C34" s="10">
        <f t="shared" si="0"/>
        <v>43319.223611111112</v>
      </c>
      <c r="D34">
        <v>-8.15</v>
      </c>
      <c r="E34">
        <f t="shared" si="1"/>
        <v>2</v>
      </c>
      <c r="F34">
        <f t="shared" si="2"/>
        <v>-2</v>
      </c>
      <c r="G34">
        <v>238.76</v>
      </c>
      <c r="H34">
        <f t="shared" si="3"/>
        <v>248.9</v>
      </c>
      <c r="I34">
        <f t="shared" si="4"/>
        <v>244.9</v>
      </c>
      <c r="J34">
        <v>379.73</v>
      </c>
      <c r="K34">
        <f t="shared" si="5"/>
        <v>396.1</v>
      </c>
      <c r="L34">
        <f t="shared" si="6"/>
        <v>392.1</v>
      </c>
      <c r="M34">
        <v>780.29</v>
      </c>
      <c r="N34">
        <f t="shared" si="7"/>
        <v>798.34</v>
      </c>
      <c r="O34">
        <f t="shared" si="8"/>
        <v>794.34</v>
      </c>
      <c r="Q34" t="s">
        <v>3</v>
      </c>
      <c r="R34">
        <f t="shared" si="9"/>
        <v>-8.15</v>
      </c>
      <c r="S34">
        <f t="shared" si="10"/>
        <v>-8.1400000000000148</v>
      </c>
      <c r="T34">
        <f t="shared" si="11"/>
        <v>-14.370000000000005</v>
      </c>
      <c r="U34">
        <f t="shared" si="12"/>
        <v>-16.050000000000068</v>
      </c>
    </row>
    <row r="35" spans="1:26" x14ac:dyDescent="0.25">
      <c r="A35" s="1">
        <v>43319</v>
      </c>
      <c r="B35" s="17">
        <v>0.41944444444444445</v>
      </c>
      <c r="C35" s="10">
        <f t="shared" si="0"/>
        <v>43319.419444444444</v>
      </c>
      <c r="D35">
        <v>-0.03</v>
      </c>
      <c r="E35">
        <f t="shared" si="1"/>
        <v>2</v>
      </c>
      <c r="F35">
        <f t="shared" si="2"/>
        <v>-2</v>
      </c>
      <c r="G35">
        <v>249.6</v>
      </c>
      <c r="H35">
        <f t="shared" si="3"/>
        <v>248.9</v>
      </c>
      <c r="I35">
        <f t="shared" si="4"/>
        <v>244.9</v>
      </c>
      <c r="J35">
        <v>392.21</v>
      </c>
      <c r="K35">
        <f t="shared" si="5"/>
        <v>396.1</v>
      </c>
      <c r="L35">
        <f t="shared" si="6"/>
        <v>392.1</v>
      </c>
      <c r="M35">
        <v>796.4</v>
      </c>
      <c r="N35">
        <f t="shared" si="7"/>
        <v>798.34</v>
      </c>
      <c r="O35">
        <f t="shared" si="8"/>
        <v>794.34</v>
      </c>
      <c r="P35" t="s">
        <v>1</v>
      </c>
      <c r="Q35" t="s">
        <v>2</v>
      </c>
      <c r="R35">
        <f t="shared" si="9"/>
        <v>-0.03</v>
      </c>
      <c r="S35">
        <f t="shared" si="10"/>
        <v>2.6999999999999886</v>
      </c>
      <c r="T35">
        <f t="shared" si="11"/>
        <v>-1.8900000000000432</v>
      </c>
      <c r="U35">
        <f t="shared" si="12"/>
        <v>5.999999999994543E-2</v>
      </c>
      <c r="X35" s="6" t="s">
        <v>87</v>
      </c>
      <c r="Z35" t="s">
        <v>121</v>
      </c>
    </row>
    <row r="36" spans="1:26" x14ac:dyDescent="0.25">
      <c r="A36" s="1">
        <v>43319</v>
      </c>
      <c r="B36" s="17">
        <v>0.47291666666666665</v>
      </c>
      <c r="C36" s="10">
        <f t="shared" si="0"/>
        <v>43319.472916666666</v>
      </c>
      <c r="D36">
        <v>0.52</v>
      </c>
      <c r="E36">
        <f t="shared" si="1"/>
        <v>2</v>
      </c>
      <c r="F36">
        <f t="shared" si="2"/>
        <v>-2</v>
      </c>
      <c r="G36">
        <v>250.39</v>
      </c>
      <c r="H36">
        <f t="shared" si="3"/>
        <v>248.9</v>
      </c>
      <c r="I36">
        <f t="shared" si="4"/>
        <v>244.9</v>
      </c>
      <c r="J36">
        <v>393.07</v>
      </c>
      <c r="K36">
        <f t="shared" si="5"/>
        <v>396.1</v>
      </c>
      <c r="L36">
        <f t="shared" si="6"/>
        <v>392.1</v>
      </c>
      <c r="M36">
        <v>797.43</v>
      </c>
      <c r="N36">
        <f t="shared" si="7"/>
        <v>798.34</v>
      </c>
      <c r="O36">
        <f t="shared" si="8"/>
        <v>794.34</v>
      </c>
      <c r="Q36" t="s">
        <v>2</v>
      </c>
      <c r="R36">
        <f t="shared" si="9"/>
        <v>0.52</v>
      </c>
      <c r="S36">
        <f t="shared" si="10"/>
        <v>3.4899999999999807</v>
      </c>
      <c r="T36">
        <f t="shared" si="11"/>
        <v>-1.0300000000000296</v>
      </c>
      <c r="U36">
        <f t="shared" si="12"/>
        <v>1.0899999999999181</v>
      </c>
      <c r="Z36" t="s">
        <v>110</v>
      </c>
    </row>
    <row r="37" spans="1:26" ht="14.45" hidden="1" x14ac:dyDescent="0.3">
      <c r="A37" s="1">
        <v>43319</v>
      </c>
      <c r="B37" s="17">
        <v>0.63958333333333328</v>
      </c>
      <c r="C37" s="10">
        <f t="shared" si="0"/>
        <v>43319.63958333333</v>
      </c>
      <c r="D37">
        <v>2.04</v>
      </c>
      <c r="E37">
        <f t="shared" si="1"/>
        <v>2</v>
      </c>
      <c r="F37">
        <f t="shared" si="2"/>
        <v>-2</v>
      </c>
      <c r="G37">
        <v>252.19</v>
      </c>
      <c r="H37">
        <f t="shared" si="3"/>
        <v>248.9</v>
      </c>
      <c r="I37">
        <f t="shared" si="4"/>
        <v>244.9</v>
      </c>
      <c r="J37">
        <v>395.25</v>
      </c>
      <c r="K37">
        <f t="shared" si="5"/>
        <v>396.1</v>
      </c>
      <c r="L37">
        <f t="shared" si="6"/>
        <v>392.1</v>
      </c>
      <c r="M37">
        <v>800.15</v>
      </c>
      <c r="N37">
        <f t="shared" si="7"/>
        <v>798.34</v>
      </c>
      <c r="O37">
        <f t="shared" si="8"/>
        <v>794.34</v>
      </c>
      <c r="Q37" t="s">
        <v>3</v>
      </c>
      <c r="R37">
        <f t="shared" si="9"/>
        <v>2.04</v>
      </c>
      <c r="S37">
        <f t="shared" si="10"/>
        <v>5.289999999999992</v>
      </c>
      <c r="T37">
        <f t="shared" si="11"/>
        <v>1.1499999999999773</v>
      </c>
      <c r="U37">
        <f t="shared" si="12"/>
        <v>3.8099999999999454</v>
      </c>
    </row>
    <row r="38" spans="1:26" ht="14.45" hidden="1" x14ac:dyDescent="0.3">
      <c r="A38" s="1">
        <v>43319</v>
      </c>
      <c r="B38" s="17">
        <v>0.77500000000000002</v>
      </c>
      <c r="C38" s="10">
        <f t="shared" si="0"/>
        <v>43319.775000000001</v>
      </c>
      <c r="D38">
        <v>2.39</v>
      </c>
      <c r="E38">
        <f t="shared" si="1"/>
        <v>2</v>
      </c>
      <c r="F38">
        <f t="shared" si="2"/>
        <v>-2</v>
      </c>
      <c r="G38">
        <v>252.52</v>
      </c>
      <c r="H38">
        <f t="shared" si="3"/>
        <v>248.9</v>
      </c>
      <c r="I38">
        <f t="shared" si="4"/>
        <v>244.9</v>
      </c>
      <c r="J38">
        <v>395.6</v>
      </c>
      <c r="K38">
        <f t="shared" si="5"/>
        <v>396.1</v>
      </c>
      <c r="L38">
        <f t="shared" si="6"/>
        <v>392.1</v>
      </c>
      <c r="M38">
        <v>800.9</v>
      </c>
      <c r="N38">
        <f t="shared" si="7"/>
        <v>798.34</v>
      </c>
      <c r="O38">
        <f t="shared" si="8"/>
        <v>794.34</v>
      </c>
      <c r="Q38" t="s">
        <v>3</v>
      </c>
      <c r="R38">
        <f t="shared" si="9"/>
        <v>2.39</v>
      </c>
      <c r="S38">
        <f t="shared" si="10"/>
        <v>5.6200000000000045</v>
      </c>
      <c r="T38">
        <f t="shared" si="11"/>
        <v>1.5</v>
      </c>
      <c r="U38">
        <f t="shared" si="12"/>
        <v>4.5599999999999454</v>
      </c>
    </row>
    <row r="39" spans="1:26" ht="14.45" hidden="1" x14ac:dyDescent="0.3">
      <c r="A39" s="1">
        <v>43319</v>
      </c>
      <c r="B39" s="17">
        <v>0.88958333333333339</v>
      </c>
      <c r="C39" s="10">
        <f t="shared" si="0"/>
        <v>43319.88958333333</v>
      </c>
      <c r="D39">
        <v>2.1</v>
      </c>
      <c r="E39">
        <f t="shared" si="1"/>
        <v>2</v>
      </c>
      <c r="F39">
        <f t="shared" si="2"/>
        <v>-2</v>
      </c>
      <c r="G39">
        <v>252.07</v>
      </c>
      <c r="H39">
        <f t="shared" si="3"/>
        <v>248.9</v>
      </c>
      <c r="I39">
        <f t="shared" si="4"/>
        <v>244.9</v>
      </c>
      <c r="J39">
        <v>395.08</v>
      </c>
      <c r="K39">
        <f t="shared" si="5"/>
        <v>396.1</v>
      </c>
      <c r="L39">
        <f t="shared" si="6"/>
        <v>392.1</v>
      </c>
      <c r="M39">
        <v>800.49</v>
      </c>
      <c r="N39">
        <f t="shared" si="7"/>
        <v>798.34</v>
      </c>
      <c r="O39">
        <f t="shared" si="8"/>
        <v>794.34</v>
      </c>
      <c r="Q39" t="s">
        <v>3</v>
      </c>
      <c r="R39">
        <f t="shared" si="9"/>
        <v>2.1</v>
      </c>
      <c r="S39">
        <f t="shared" si="10"/>
        <v>5.1699999999999875</v>
      </c>
      <c r="T39">
        <f t="shared" si="11"/>
        <v>0.97999999999996135</v>
      </c>
      <c r="U39">
        <f t="shared" si="12"/>
        <v>4.1499999999999773</v>
      </c>
    </row>
    <row r="40" spans="1:26" ht="14.45" hidden="1" x14ac:dyDescent="0.3">
      <c r="A40" s="1">
        <v>43320</v>
      </c>
      <c r="B40" s="17">
        <v>1.5277777777777777E-2</v>
      </c>
      <c r="C40" s="10">
        <f t="shared" si="0"/>
        <v>43320.015277777777</v>
      </c>
      <c r="D40">
        <v>1.59</v>
      </c>
      <c r="E40">
        <f t="shared" si="1"/>
        <v>2</v>
      </c>
      <c r="F40">
        <f t="shared" si="2"/>
        <v>-2</v>
      </c>
      <c r="G40">
        <v>251.44</v>
      </c>
      <c r="H40">
        <f t="shared" si="3"/>
        <v>248.9</v>
      </c>
      <c r="I40">
        <f t="shared" si="4"/>
        <v>244.9</v>
      </c>
      <c r="J40">
        <v>394.34</v>
      </c>
      <c r="K40">
        <f t="shared" si="5"/>
        <v>396.1</v>
      </c>
      <c r="L40">
        <f t="shared" si="6"/>
        <v>392.1</v>
      </c>
      <c r="M40">
        <v>799.71</v>
      </c>
      <c r="N40">
        <f t="shared" si="7"/>
        <v>798.34</v>
      </c>
      <c r="O40">
        <f t="shared" si="8"/>
        <v>794.34</v>
      </c>
      <c r="Q40" t="s">
        <v>3</v>
      </c>
      <c r="R40">
        <f t="shared" si="9"/>
        <v>1.59</v>
      </c>
      <c r="S40">
        <f t="shared" si="10"/>
        <v>4.539999999999992</v>
      </c>
      <c r="T40">
        <f t="shared" si="11"/>
        <v>0.23999999999995225</v>
      </c>
      <c r="U40">
        <f t="shared" si="12"/>
        <v>3.3700000000000045</v>
      </c>
    </row>
    <row r="41" spans="1:26" ht="14.45" hidden="1" x14ac:dyDescent="0.3">
      <c r="A41" s="1">
        <v>43320</v>
      </c>
      <c r="B41" s="17">
        <v>0.13958333333333334</v>
      </c>
      <c r="C41" s="10">
        <f t="shared" si="0"/>
        <v>43320.13958333333</v>
      </c>
      <c r="D41">
        <v>1.59</v>
      </c>
      <c r="E41">
        <f t="shared" si="1"/>
        <v>2</v>
      </c>
      <c r="F41">
        <f t="shared" si="2"/>
        <v>-2</v>
      </c>
      <c r="G41">
        <v>251.46</v>
      </c>
      <c r="H41">
        <f t="shared" si="3"/>
        <v>248.9</v>
      </c>
      <c r="I41">
        <f t="shared" si="4"/>
        <v>244.9</v>
      </c>
      <c r="J41">
        <v>394.43</v>
      </c>
      <c r="K41">
        <f t="shared" si="5"/>
        <v>396.1</v>
      </c>
      <c r="L41">
        <f t="shared" si="6"/>
        <v>392.1</v>
      </c>
      <c r="M41">
        <v>799.79</v>
      </c>
      <c r="N41">
        <f t="shared" si="7"/>
        <v>798.34</v>
      </c>
      <c r="O41">
        <f t="shared" si="8"/>
        <v>794.34</v>
      </c>
      <c r="Q41" t="s">
        <v>3</v>
      </c>
      <c r="R41">
        <f t="shared" si="9"/>
        <v>1.59</v>
      </c>
      <c r="S41">
        <f t="shared" si="10"/>
        <v>4.5600000000000023</v>
      </c>
      <c r="T41">
        <f t="shared" si="11"/>
        <v>0.32999999999998408</v>
      </c>
      <c r="U41">
        <f t="shared" si="12"/>
        <v>3.4499999999999318</v>
      </c>
    </row>
    <row r="42" spans="1:26" ht="14.45" hidden="1" x14ac:dyDescent="0.3">
      <c r="A42" s="1">
        <v>43320</v>
      </c>
      <c r="B42" s="17">
        <v>0.22361111111111109</v>
      </c>
      <c r="C42" s="10">
        <f t="shared" si="0"/>
        <v>43320.223611111112</v>
      </c>
      <c r="D42">
        <v>1.63</v>
      </c>
      <c r="E42">
        <f t="shared" si="1"/>
        <v>2</v>
      </c>
      <c r="F42">
        <f t="shared" si="2"/>
        <v>-2</v>
      </c>
      <c r="G42">
        <v>251.43</v>
      </c>
      <c r="H42">
        <f t="shared" si="3"/>
        <v>248.9</v>
      </c>
      <c r="I42">
        <f t="shared" si="4"/>
        <v>244.9</v>
      </c>
      <c r="J42">
        <v>394.36</v>
      </c>
      <c r="K42">
        <f t="shared" si="5"/>
        <v>396.1</v>
      </c>
      <c r="L42">
        <f t="shared" si="6"/>
        <v>392.1</v>
      </c>
      <c r="M42">
        <v>799.65</v>
      </c>
      <c r="N42">
        <f t="shared" si="7"/>
        <v>798.34</v>
      </c>
      <c r="O42">
        <f t="shared" si="8"/>
        <v>794.34</v>
      </c>
      <c r="Q42" t="s">
        <v>3</v>
      </c>
      <c r="R42">
        <f t="shared" si="9"/>
        <v>1.63</v>
      </c>
      <c r="S42">
        <f t="shared" si="10"/>
        <v>4.5300000000000011</v>
      </c>
      <c r="T42">
        <f t="shared" si="11"/>
        <v>0.25999999999999091</v>
      </c>
      <c r="U42">
        <f t="shared" si="12"/>
        <v>3.3099999999999454</v>
      </c>
    </row>
    <row r="43" spans="1:26" ht="14.45" hidden="1" x14ac:dyDescent="0.3">
      <c r="A43" s="1">
        <v>43320</v>
      </c>
      <c r="B43" s="17">
        <v>0.47291666666666665</v>
      </c>
      <c r="C43" s="10">
        <f t="shared" si="0"/>
        <v>43320.472916666666</v>
      </c>
      <c r="D43" s="4">
        <v>1.91</v>
      </c>
      <c r="E43">
        <f t="shared" si="1"/>
        <v>2</v>
      </c>
      <c r="F43">
        <f t="shared" si="2"/>
        <v>-2</v>
      </c>
      <c r="G43">
        <v>252.13</v>
      </c>
      <c r="H43">
        <f t="shared" si="3"/>
        <v>248.9</v>
      </c>
      <c r="I43">
        <f t="shared" si="4"/>
        <v>244.9</v>
      </c>
      <c r="J43">
        <v>395</v>
      </c>
      <c r="K43">
        <f t="shared" si="5"/>
        <v>396.1</v>
      </c>
      <c r="L43">
        <f t="shared" si="6"/>
        <v>392.1</v>
      </c>
      <c r="M43">
        <v>799.98</v>
      </c>
      <c r="N43">
        <f t="shared" si="7"/>
        <v>798.34</v>
      </c>
      <c r="O43">
        <f t="shared" si="8"/>
        <v>794.34</v>
      </c>
      <c r="Q43" t="s">
        <v>3</v>
      </c>
      <c r="R43">
        <f t="shared" si="9"/>
        <v>1.91</v>
      </c>
      <c r="S43">
        <f t="shared" si="10"/>
        <v>5.2299999999999898</v>
      </c>
      <c r="T43">
        <f t="shared" si="11"/>
        <v>0.89999999999997726</v>
      </c>
      <c r="U43">
        <f t="shared" si="12"/>
        <v>3.6399999999999864</v>
      </c>
      <c r="W43" t="s">
        <v>91</v>
      </c>
    </row>
    <row r="44" spans="1:26" ht="14.45" hidden="1" x14ac:dyDescent="0.3">
      <c r="A44" s="1">
        <v>43320</v>
      </c>
      <c r="B44" s="17">
        <v>0.63958333333333328</v>
      </c>
      <c r="C44" s="10">
        <f t="shared" si="0"/>
        <v>43320.63958333333</v>
      </c>
      <c r="D44" s="4">
        <v>5.0999999999999996</v>
      </c>
      <c r="E44">
        <f t="shared" si="1"/>
        <v>2</v>
      </c>
      <c r="F44">
        <f t="shared" si="2"/>
        <v>-2</v>
      </c>
      <c r="G44">
        <v>256.36</v>
      </c>
      <c r="H44">
        <f t="shared" si="3"/>
        <v>248.9</v>
      </c>
      <c r="I44">
        <f t="shared" si="4"/>
        <v>244.9</v>
      </c>
      <c r="J44">
        <v>399.85</v>
      </c>
      <c r="K44">
        <f t="shared" si="5"/>
        <v>396.1</v>
      </c>
      <c r="L44">
        <f t="shared" si="6"/>
        <v>392.1</v>
      </c>
      <c r="M44">
        <v>805.95</v>
      </c>
      <c r="N44">
        <f t="shared" si="7"/>
        <v>798.34</v>
      </c>
      <c r="O44">
        <f t="shared" si="8"/>
        <v>794.34</v>
      </c>
      <c r="Q44" t="s">
        <v>3</v>
      </c>
      <c r="R44">
        <f t="shared" si="9"/>
        <v>5.0999999999999996</v>
      </c>
      <c r="S44">
        <f t="shared" si="10"/>
        <v>9.460000000000008</v>
      </c>
      <c r="T44">
        <f t="shared" si="11"/>
        <v>5.75</v>
      </c>
      <c r="U44">
        <f t="shared" si="12"/>
        <v>9.6100000000000136</v>
      </c>
    </row>
    <row r="45" spans="1:26" ht="14.45" hidden="1" x14ac:dyDescent="0.3">
      <c r="A45" s="1">
        <v>43320</v>
      </c>
      <c r="B45" s="17">
        <v>0.77500000000000002</v>
      </c>
      <c r="C45" s="10">
        <f t="shared" si="0"/>
        <v>43320.775000000001</v>
      </c>
      <c r="D45">
        <v>7.42</v>
      </c>
      <c r="E45">
        <f t="shared" si="1"/>
        <v>2</v>
      </c>
      <c r="F45">
        <f t="shared" si="2"/>
        <v>-2</v>
      </c>
      <c r="G45">
        <v>259.35000000000002</v>
      </c>
      <c r="H45">
        <f t="shared" si="3"/>
        <v>248.9</v>
      </c>
      <c r="I45">
        <f t="shared" si="4"/>
        <v>244.9</v>
      </c>
      <c r="J45">
        <v>403.3</v>
      </c>
      <c r="K45">
        <f t="shared" si="5"/>
        <v>396.1</v>
      </c>
      <c r="L45">
        <f t="shared" si="6"/>
        <v>392.1</v>
      </c>
      <c r="M45">
        <v>810.45</v>
      </c>
      <c r="N45">
        <f t="shared" si="7"/>
        <v>798.34</v>
      </c>
      <c r="O45">
        <f t="shared" si="8"/>
        <v>794.34</v>
      </c>
      <c r="Q45" t="s">
        <v>3</v>
      </c>
      <c r="R45">
        <f t="shared" si="9"/>
        <v>7.42</v>
      </c>
      <c r="S45">
        <f t="shared" si="10"/>
        <v>12.450000000000017</v>
      </c>
      <c r="T45">
        <f t="shared" si="11"/>
        <v>9.1999999999999886</v>
      </c>
      <c r="U45">
        <f t="shared" si="12"/>
        <v>14.110000000000014</v>
      </c>
    </row>
    <row r="46" spans="1:26" ht="14.45" hidden="1" x14ac:dyDescent="0.3">
      <c r="A46" s="1">
        <v>43320</v>
      </c>
      <c r="B46" s="17">
        <v>0.88958333333333339</v>
      </c>
      <c r="C46" s="10">
        <f t="shared" si="0"/>
        <v>43320.88958333333</v>
      </c>
      <c r="D46">
        <v>8.33</v>
      </c>
      <c r="E46">
        <f t="shared" si="1"/>
        <v>2</v>
      </c>
      <c r="F46">
        <f t="shared" si="2"/>
        <v>-2</v>
      </c>
      <c r="G46">
        <v>260.45999999999998</v>
      </c>
      <c r="H46">
        <f t="shared" si="3"/>
        <v>248.9</v>
      </c>
      <c r="I46">
        <f t="shared" si="4"/>
        <v>244.9</v>
      </c>
      <c r="J46">
        <v>404.63</v>
      </c>
      <c r="K46">
        <f t="shared" si="5"/>
        <v>396.1</v>
      </c>
      <c r="L46">
        <f t="shared" si="6"/>
        <v>392.1</v>
      </c>
      <c r="M46">
        <v>812.07</v>
      </c>
      <c r="N46">
        <f t="shared" si="7"/>
        <v>798.34</v>
      </c>
      <c r="O46">
        <f t="shared" si="8"/>
        <v>794.34</v>
      </c>
      <c r="Q46" t="s">
        <v>3</v>
      </c>
      <c r="R46">
        <f t="shared" si="9"/>
        <v>8.33</v>
      </c>
      <c r="S46">
        <f t="shared" si="10"/>
        <v>13.559999999999974</v>
      </c>
      <c r="T46">
        <f t="shared" si="11"/>
        <v>10.529999999999973</v>
      </c>
      <c r="U46">
        <f t="shared" si="12"/>
        <v>15.730000000000018</v>
      </c>
    </row>
    <row r="47" spans="1:26" ht="14.45" hidden="1" x14ac:dyDescent="0.3">
      <c r="A47" s="1">
        <v>43321</v>
      </c>
      <c r="B47" s="17">
        <v>1.5277777777777777E-2</v>
      </c>
      <c r="C47" s="10">
        <f t="shared" si="0"/>
        <v>43321.015277777777</v>
      </c>
      <c r="D47">
        <v>9.0500000000000007</v>
      </c>
      <c r="E47">
        <f t="shared" si="1"/>
        <v>2</v>
      </c>
      <c r="F47">
        <f t="shared" si="2"/>
        <v>-2</v>
      </c>
      <c r="G47">
        <v>261.43</v>
      </c>
      <c r="H47">
        <f t="shared" si="3"/>
        <v>248.9</v>
      </c>
      <c r="I47">
        <f t="shared" si="4"/>
        <v>244.9</v>
      </c>
      <c r="J47">
        <v>405.78</v>
      </c>
      <c r="K47">
        <f t="shared" si="5"/>
        <v>396.1</v>
      </c>
      <c r="L47">
        <f t="shared" si="6"/>
        <v>392.1</v>
      </c>
      <c r="M47">
        <v>813.45</v>
      </c>
      <c r="N47">
        <f t="shared" si="7"/>
        <v>798.34</v>
      </c>
      <c r="O47">
        <f t="shared" si="8"/>
        <v>794.34</v>
      </c>
      <c r="Q47" t="s">
        <v>3</v>
      </c>
      <c r="R47">
        <f t="shared" si="9"/>
        <v>9.0500000000000007</v>
      </c>
      <c r="S47">
        <f t="shared" si="10"/>
        <v>14.530000000000001</v>
      </c>
      <c r="T47">
        <f t="shared" si="11"/>
        <v>11.67999999999995</v>
      </c>
      <c r="U47">
        <f t="shared" si="12"/>
        <v>17.110000000000014</v>
      </c>
    </row>
    <row r="48" spans="1:26" ht="14.45" hidden="1" x14ac:dyDescent="0.3">
      <c r="A48" s="1">
        <v>43321</v>
      </c>
      <c r="B48" s="17">
        <v>0.13958333333333334</v>
      </c>
      <c r="C48" s="10">
        <f t="shared" si="0"/>
        <v>43321.13958333333</v>
      </c>
      <c r="D48">
        <v>10.039999999999999</v>
      </c>
      <c r="E48">
        <f t="shared" si="1"/>
        <v>2</v>
      </c>
      <c r="F48">
        <f t="shared" si="2"/>
        <v>-2</v>
      </c>
      <c r="G48">
        <v>262.82</v>
      </c>
      <c r="H48">
        <f t="shared" si="3"/>
        <v>248.9</v>
      </c>
      <c r="I48">
        <f t="shared" si="4"/>
        <v>244.9</v>
      </c>
      <c r="J48">
        <v>407.45</v>
      </c>
      <c r="K48">
        <f t="shared" si="5"/>
        <v>396.1</v>
      </c>
      <c r="L48">
        <f t="shared" si="6"/>
        <v>392.1</v>
      </c>
      <c r="M48">
        <v>815.4</v>
      </c>
      <c r="N48">
        <f t="shared" si="7"/>
        <v>798.34</v>
      </c>
      <c r="O48">
        <f t="shared" si="8"/>
        <v>794.34</v>
      </c>
      <c r="Q48" t="s">
        <v>3</v>
      </c>
      <c r="R48">
        <f t="shared" si="9"/>
        <v>10.039999999999999</v>
      </c>
      <c r="S48">
        <f t="shared" si="10"/>
        <v>15.919999999999987</v>
      </c>
      <c r="T48">
        <f t="shared" si="11"/>
        <v>13.349999999999966</v>
      </c>
      <c r="U48">
        <f t="shared" si="12"/>
        <v>19.059999999999945</v>
      </c>
    </row>
    <row r="49" spans="1:26" ht="14.45" hidden="1" x14ac:dyDescent="0.3">
      <c r="A49" s="1">
        <v>43321</v>
      </c>
      <c r="B49" s="17">
        <v>0.22361111111111109</v>
      </c>
      <c r="C49" s="10">
        <f t="shared" si="0"/>
        <v>43321.223611111112</v>
      </c>
      <c r="D49">
        <v>10.58</v>
      </c>
      <c r="E49">
        <f t="shared" si="1"/>
        <v>2</v>
      </c>
      <c r="F49">
        <f t="shared" si="2"/>
        <v>-2</v>
      </c>
      <c r="G49">
        <v>263.49</v>
      </c>
      <c r="H49">
        <f t="shared" si="3"/>
        <v>248.9</v>
      </c>
      <c r="I49">
        <f t="shared" si="4"/>
        <v>244.9</v>
      </c>
      <c r="J49">
        <v>408.24</v>
      </c>
      <c r="K49">
        <f t="shared" si="5"/>
        <v>396.1</v>
      </c>
      <c r="L49">
        <f t="shared" si="6"/>
        <v>392.1</v>
      </c>
      <c r="M49">
        <v>816.5</v>
      </c>
      <c r="N49">
        <f t="shared" si="7"/>
        <v>798.34</v>
      </c>
      <c r="O49">
        <f t="shared" si="8"/>
        <v>794.34</v>
      </c>
      <c r="Q49" t="s">
        <v>3</v>
      </c>
      <c r="R49">
        <f t="shared" si="9"/>
        <v>10.58</v>
      </c>
      <c r="S49">
        <f t="shared" si="10"/>
        <v>16.590000000000003</v>
      </c>
      <c r="T49">
        <f t="shared" si="11"/>
        <v>14.139999999999986</v>
      </c>
      <c r="U49">
        <f t="shared" si="12"/>
        <v>20.159999999999968</v>
      </c>
    </row>
    <row r="50" spans="1:26" x14ac:dyDescent="0.25">
      <c r="A50" s="1">
        <v>43321</v>
      </c>
      <c r="B50" s="17">
        <v>0.38194444444444442</v>
      </c>
      <c r="C50" s="10">
        <f t="shared" si="0"/>
        <v>43321.381944444445</v>
      </c>
      <c r="D50">
        <v>-0.02</v>
      </c>
      <c r="E50">
        <f t="shared" si="1"/>
        <v>2</v>
      </c>
      <c r="F50">
        <f t="shared" si="2"/>
        <v>-2</v>
      </c>
      <c r="G50">
        <v>249.74</v>
      </c>
      <c r="H50">
        <f t="shared" si="3"/>
        <v>248.9</v>
      </c>
      <c r="I50">
        <f t="shared" si="4"/>
        <v>244.9</v>
      </c>
      <c r="J50">
        <v>392.47</v>
      </c>
      <c r="K50">
        <f t="shared" si="5"/>
        <v>396.1</v>
      </c>
      <c r="L50">
        <f t="shared" si="6"/>
        <v>392.1</v>
      </c>
      <c r="M50">
        <v>796.39</v>
      </c>
      <c r="N50">
        <f t="shared" si="7"/>
        <v>798.34</v>
      </c>
      <c r="O50">
        <f t="shared" si="8"/>
        <v>794.34</v>
      </c>
      <c r="P50" t="s">
        <v>1</v>
      </c>
      <c r="Q50" t="s">
        <v>2</v>
      </c>
      <c r="R50">
        <f t="shared" si="9"/>
        <v>-0.02</v>
      </c>
      <c r="S50">
        <f t="shared" si="10"/>
        <v>2.8400000000000034</v>
      </c>
      <c r="T50">
        <f t="shared" si="11"/>
        <v>-1.6299999999999955</v>
      </c>
      <c r="U50">
        <f t="shared" si="12"/>
        <v>4.9999999999954525E-2</v>
      </c>
      <c r="X50" s="6" t="s">
        <v>87</v>
      </c>
      <c r="Z50" t="s">
        <v>122</v>
      </c>
    </row>
    <row r="51" spans="1:26" x14ac:dyDescent="0.25">
      <c r="A51" s="1">
        <v>43321</v>
      </c>
      <c r="B51" s="17">
        <v>0.47291666666666665</v>
      </c>
      <c r="C51" s="10">
        <f t="shared" si="0"/>
        <v>43321.472916666666</v>
      </c>
      <c r="D51">
        <v>0.44</v>
      </c>
      <c r="E51">
        <f t="shared" si="1"/>
        <v>2</v>
      </c>
      <c r="F51">
        <f t="shared" si="2"/>
        <v>-2</v>
      </c>
      <c r="G51">
        <v>251.41</v>
      </c>
      <c r="H51">
        <f t="shared" si="3"/>
        <v>248.9</v>
      </c>
      <c r="I51">
        <f t="shared" si="4"/>
        <v>244.9</v>
      </c>
      <c r="J51">
        <v>393.22</v>
      </c>
      <c r="K51">
        <f t="shared" si="5"/>
        <v>396.1</v>
      </c>
      <c r="L51">
        <f t="shared" si="6"/>
        <v>392.1</v>
      </c>
      <c r="M51">
        <v>797.45</v>
      </c>
      <c r="N51">
        <f t="shared" si="7"/>
        <v>798.34</v>
      </c>
      <c r="O51">
        <f t="shared" si="8"/>
        <v>794.34</v>
      </c>
      <c r="Q51" t="s">
        <v>2</v>
      </c>
      <c r="R51">
        <f t="shared" si="9"/>
        <v>0.44</v>
      </c>
      <c r="S51">
        <f t="shared" si="10"/>
        <v>4.5099999999999909</v>
      </c>
      <c r="T51">
        <f t="shared" si="11"/>
        <v>-0.87999999999999545</v>
      </c>
      <c r="U51">
        <f t="shared" si="12"/>
        <v>1.1100000000000136</v>
      </c>
      <c r="Z51" t="s">
        <v>110</v>
      </c>
    </row>
    <row r="52" spans="1:26" ht="14.45" hidden="1" x14ac:dyDescent="0.3">
      <c r="A52" s="1">
        <v>43321</v>
      </c>
      <c r="B52" s="17">
        <v>0.63958333333333328</v>
      </c>
      <c r="C52" s="10">
        <f t="shared" si="0"/>
        <v>43321.63958333333</v>
      </c>
      <c r="D52">
        <v>1.01</v>
      </c>
      <c r="E52">
        <f t="shared" si="1"/>
        <v>2</v>
      </c>
      <c r="F52">
        <f t="shared" si="2"/>
        <v>-2</v>
      </c>
      <c r="G52">
        <v>251.06</v>
      </c>
      <c r="H52">
        <f t="shared" si="3"/>
        <v>248.9</v>
      </c>
      <c r="I52">
        <f t="shared" si="4"/>
        <v>244.9</v>
      </c>
      <c r="J52">
        <v>393.93</v>
      </c>
      <c r="K52">
        <f t="shared" si="5"/>
        <v>396.1</v>
      </c>
      <c r="L52">
        <f t="shared" si="6"/>
        <v>392.1</v>
      </c>
      <c r="M52">
        <v>798.71</v>
      </c>
      <c r="N52">
        <f t="shared" si="7"/>
        <v>798.34</v>
      </c>
      <c r="O52">
        <f t="shared" si="8"/>
        <v>794.34</v>
      </c>
      <c r="Q52" t="s">
        <v>3</v>
      </c>
      <c r="R52">
        <f t="shared" si="9"/>
        <v>1.01</v>
      </c>
      <c r="S52">
        <f t="shared" si="10"/>
        <v>4.1599999999999966</v>
      </c>
      <c r="T52">
        <f t="shared" si="11"/>
        <v>-0.17000000000001592</v>
      </c>
      <c r="U52">
        <f t="shared" si="12"/>
        <v>2.3700000000000045</v>
      </c>
    </row>
    <row r="53" spans="1:26" ht="14.45" hidden="1" x14ac:dyDescent="0.3">
      <c r="A53" s="1">
        <v>43321</v>
      </c>
      <c r="B53" s="17">
        <v>0.77500000000000002</v>
      </c>
      <c r="C53" s="10">
        <f t="shared" si="0"/>
        <v>43321.775000000001</v>
      </c>
      <c r="D53">
        <v>0.52</v>
      </c>
      <c r="E53">
        <f t="shared" si="1"/>
        <v>2</v>
      </c>
      <c r="F53">
        <f t="shared" si="2"/>
        <v>-2</v>
      </c>
      <c r="G53">
        <v>250.25</v>
      </c>
      <c r="H53">
        <f t="shared" si="3"/>
        <v>248.9</v>
      </c>
      <c r="I53">
        <f t="shared" si="4"/>
        <v>244.9</v>
      </c>
      <c r="J53">
        <v>393</v>
      </c>
      <c r="K53">
        <f t="shared" si="5"/>
        <v>396.1</v>
      </c>
      <c r="L53">
        <f t="shared" si="6"/>
        <v>392.1</v>
      </c>
      <c r="M53">
        <v>797.31</v>
      </c>
      <c r="N53">
        <f t="shared" si="7"/>
        <v>798.34</v>
      </c>
      <c r="O53">
        <f t="shared" si="8"/>
        <v>794.34</v>
      </c>
      <c r="Q53" t="s">
        <v>3</v>
      </c>
      <c r="R53">
        <f t="shared" si="9"/>
        <v>0.52</v>
      </c>
      <c r="S53">
        <f t="shared" si="10"/>
        <v>3.3499999999999943</v>
      </c>
      <c r="T53">
        <f t="shared" si="11"/>
        <v>-1.1000000000000227</v>
      </c>
      <c r="U53">
        <f t="shared" si="12"/>
        <v>0.9699999999999136</v>
      </c>
    </row>
    <row r="54" spans="1:26" ht="14.45" hidden="1" x14ac:dyDescent="0.3">
      <c r="A54" s="1">
        <v>43321</v>
      </c>
      <c r="B54" s="17">
        <v>0.88958333333333339</v>
      </c>
      <c r="C54" s="10">
        <f t="shared" si="0"/>
        <v>43321.88958333333</v>
      </c>
      <c r="D54">
        <v>-0.19</v>
      </c>
      <c r="E54">
        <f t="shared" si="1"/>
        <v>2</v>
      </c>
      <c r="F54">
        <f t="shared" si="2"/>
        <v>-2</v>
      </c>
      <c r="G54">
        <v>249.43</v>
      </c>
      <c r="H54">
        <f t="shared" si="3"/>
        <v>248.9</v>
      </c>
      <c r="I54">
        <f t="shared" si="4"/>
        <v>244.9</v>
      </c>
      <c r="J54">
        <v>391.98</v>
      </c>
      <c r="K54">
        <f t="shared" si="5"/>
        <v>396.1</v>
      </c>
      <c r="L54">
        <f t="shared" si="6"/>
        <v>392.1</v>
      </c>
      <c r="M54">
        <v>795.84</v>
      </c>
      <c r="N54">
        <f t="shared" si="7"/>
        <v>798.34</v>
      </c>
      <c r="O54">
        <f t="shared" si="8"/>
        <v>794.34</v>
      </c>
      <c r="Q54" t="s">
        <v>3</v>
      </c>
      <c r="R54">
        <f t="shared" si="9"/>
        <v>-0.19</v>
      </c>
      <c r="S54">
        <f t="shared" si="10"/>
        <v>2.5300000000000011</v>
      </c>
      <c r="T54">
        <f t="shared" si="11"/>
        <v>-2.1200000000000045</v>
      </c>
      <c r="U54">
        <f t="shared" si="12"/>
        <v>-0.5</v>
      </c>
    </row>
    <row r="55" spans="1:26" ht="14.45" hidden="1" x14ac:dyDescent="0.3">
      <c r="A55" s="1">
        <v>43322</v>
      </c>
      <c r="B55" s="17">
        <v>1.5277777777777777E-2</v>
      </c>
      <c r="C55" s="10">
        <f t="shared" si="0"/>
        <v>43322.015277777777</v>
      </c>
      <c r="D55">
        <v>0.49</v>
      </c>
      <c r="E55">
        <f t="shared" si="1"/>
        <v>2</v>
      </c>
      <c r="F55">
        <f t="shared" si="2"/>
        <v>-2</v>
      </c>
      <c r="G55">
        <v>250.29</v>
      </c>
      <c r="H55">
        <f t="shared" si="3"/>
        <v>248.9</v>
      </c>
      <c r="I55">
        <f t="shared" si="4"/>
        <v>244.9</v>
      </c>
      <c r="J55">
        <v>392.99</v>
      </c>
      <c r="K55">
        <f t="shared" si="5"/>
        <v>396.1</v>
      </c>
      <c r="L55">
        <f t="shared" si="6"/>
        <v>392.1</v>
      </c>
      <c r="M55">
        <v>797.05</v>
      </c>
      <c r="N55">
        <f t="shared" si="7"/>
        <v>798.34</v>
      </c>
      <c r="O55">
        <f t="shared" si="8"/>
        <v>794.34</v>
      </c>
      <c r="Q55" t="s">
        <v>3</v>
      </c>
      <c r="R55">
        <f t="shared" si="9"/>
        <v>0.49</v>
      </c>
      <c r="S55">
        <f t="shared" si="10"/>
        <v>3.3899999999999864</v>
      </c>
      <c r="T55">
        <f t="shared" si="11"/>
        <v>-1.1100000000000136</v>
      </c>
      <c r="U55">
        <f t="shared" si="12"/>
        <v>0.70999999999992269</v>
      </c>
    </row>
    <row r="56" spans="1:26" ht="14.45" hidden="1" x14ac:dyDescent="0.3">
      <c r="A56" s="1">
        <v>43322</v>
      </c>
      <c r="B56" s="17">
        <v>0.13958333333333334</v>
      </c>
      <c r="C56" s="10">
        <f t="shared" si="0"/>
        <v>43322.13958333333</v>
      </c>
      <c r="D56">
        <v>6.94</v>
      </c>
      <c r="E56">
        <f t="shared" si="1"/>
        <v>2</v>
      </c>
      <c r="F56">
        <f t="shared" si="2"/>
        <v>-2</v>
      </c>
      <c r="G56">
        <v>258.77</v>
      </c>
      <c r="H56">
        <f t="shared" si="3"/>
        <v>248.9</v>
      </c>
      <c r="I56">
        <f t="shared" si="4"/>
        <v>244.9</v>
      </c>
      <c r="J56">
        <v>402.86</v>
      </c>
      <c r="K56">
        <f t="shared" si="5"/>
        <v>396.1</v>
      </c>
      <c r="L56">
        <f t="shared" si="6"/>
        <v>392.1</v>
      </c>
      <c r="M56">
        <v>810.01</v>
      </c>
      <c r="N56">
        <f t="shared" si="7"/>
        <v>798.34</v>
      </c>
      <c r="O56">
        <f t="shared" si="8"/>
        <v>794.34</v>
      </c>
      <c r="Q56" t="s">
        <v>3</v>
      </c>
      <c r="R56">
        <f t="shared" si="9"/>
        <v>6.94</v>
      </c>
      <c r="S56">
        <f t="shared" si="10"/>
        <v>11.869999999999976</v>
      </c>
      <c r="T56">
        <f t="shared" si="11"/>
        <v>8.7599999999999909</v>
      </c>
      <c r="U56">
        <f t="shared" si="12"/>
        <v>13.669999999999959</v>
      </c>
      <c r="W56" t="s">
        <v>92</v>
      </c>
    </row>
    <row r="57" spans="1:26" ht="14.45" hidden="1" x14ac:dyDescent="0.3">
      <c r="A57" s="1">
        <v>43322</v>
      </c>
      <c r="B57" s="17">
        <v>0.22361111111111109</v>
      </c>
      <c r="C57" s="10">
        <f t="shared" si="0"/>
        <v>43322.223611111112</v>
      </c>
      <c r="D57">
        <v>7.04</v>
      </c>
      <c r="E57">
        <f t="shared" si="1"/>
        <v>2</v>
      </c>
      <c r="F57">
        <f t="shared" si="2"/>
        <v>-2</v>
      </c>
      <c r="G57">
        <v>258.92</v>
      </c>
      <c r="H57">
        <f t="shared" si="3"/>
        <v>248.9</v>
      </c>
      <c r="I57">
        <f t="shared" si="4"/>
        <v>244.9</v>
      </c>
      <c r="J57">
        <v>403.03</v>
      </c>
      <c r="K57">
        <f t="shared" si="5"/>
        <v>396.1</v>
      </c>
      <c r="L57">
        <f t="shared" si="6"/>
        <v>392.1</v>
      </c>
      <c r="M57">
        <v>810.14</v>
      </c>
      <c r="N57">
        <f t="shared" si="7"/>
        <v>798.34</v>
      </c>
      <c r="O57">
        <f t="shared" si="8"/>
        <v>794.34</v>
      </c>
      <c r="Q57" t="s">
        <v>3</v>
      </c>
      <c r="R57">
        <f t="shared" si="9"/>
        <v>7.04</v>
      </c>
      <c r="S57">
        <f t="shared" si="10"/>
        <v>12.02000000000001</v>
      </c>
      <c r="T57">
        <f t="shared" si="11"/>
        <v>8.92999999999995</v>
      </c>
      <c r="U57">
        <f t="shared" si="12"/>
        <v>13.799999999999955</v>
      </c>
    </row>
    <row r="58" spans="1:26" ht="14.45" hidden="1" x14ac:dyDescent="0.3">
      <c r="A58" s="1">
        <v>43322</v>
      </c>
      <c r="B58" s="17">
        <v>0.47291666666666665</v>
      </c>
      <c r="C58" s="10">
        <f t="shared" si="0"/>
        <v>43322.472916666666</v>
      </c>
      <c r="D58">
        <v>7.09</v>
      </c>
      <c r="E58">
        <f t="shared" si="1"/>
        <v>2</v>
      </c>
      <c r="F58">
        <f t="shared" si="2"/>
        <v>-2</v>
      </c>
      <c r="G58">
        <v>259.01</v>
      </c>
      <c r="H58">
        <f t="shared" si="3"/>
        <v>248.9</v>
      </c>
      <c r="I58">
        <f t="shared" si="4"/>
        <v>244.9</v>
      </c>
      <c r="J58">
        <v>43.08</v>
      </c>
      <c r="K58">
        <f t="shared" si="5"/>
        <v>396.1</v>
      </c>
      <c r="L58">
        <f t="shared" si="6"/>
        <v>392.1</v>
      </c>
      <c r="M58">
        <v>809.91</v>
      </c>
      <c r="N58">
        <f t="shared" si="7"/>
        <v>798.34</v>
      </c>
      <c r="O58">
        <f t="shared" si="8"/>
        <v>794.34</v>
      </c>
      <c r="Q58" t="s">
        <v>3</v>
      </c>
      <c r="R58">
        <f t="shared" si="9"/>
        <v>7.09</v>
      </c>
      <c r="S58">
        <f t="shared" si="10"/>
        <v>12.109999999999985</v>
      </c>
      <c r="T58">
        <f t="shared" si="11"/>
        <v>-351.02000000000004</v>
      </c>
      <c r="U58">
        <f t="shared" si="12"/>
        <v>13.569999999999936</v>
      </c>
    </row>
    <row r="59" spans="1:26" ht="14.45" hidden="1" x14ac:dyDescent="0.3">
      <c r="A59" s="1">
        <v>43322</v>
      </c>
      <c r="B59" s="17">
        <v>0.63958333333333328</v>
      </c>
      <c r="C59" s="10">
        <f t="shared" si="0"/>
        <v>43322.63958333333</v>
      </c>
      <c r="D59">
        <v>7.58</v>
      </c>
      <c r="E59">
        <f t="shared" si="1"/>
        <v>2</v>
      </c>
      <c r="F59">
        <f t="shared" si="2"/>
        <v>-2</v>
      </c>
      <c r="G59">
        <v>259.69</v>
      </c>
      <c r="H59">
        <f t="shared" si="3"/>
        <v>248.9</v>
      </c>
      <c r="I59">
        <f t="shared" si="4"/>
        <v>244.9</v>
      </c>
      <c r="J59">
        <v>403.95</v>
      </c>
      <c r="K59">
        <f t="shared" si="5"/>
        <v>396.1</v>
      </c>
      <c r="L59">
        <f t="shared" si="6"/>
        <v>392.1</v>
      </c>
      <c r="M59">
        <v>811.08</v>
      </c>
      <c r="N59">
        <f t="shared" si="7"/>
        <v>798.34</v>
      </c>
      <c r="O59">
        <f t="shared" si="8"/>
        <v>794.34</v>
      </c>
      <c r="Q59" t="s">
        <v>3</v>
      </c>
      <c r="R59">
        <f t="shared" si="9"/>
        <v>7.58</v>
      </c>
      <c r="S59">
        <f t="shared" si="10"/>
        <v>12.789999999999992</v>
      </c>
      <c r="T59">
        <f t="shared" si="11"/>
        <v>9.8499999999999659</v>
      </c>
      <c r="U59">
        <f t="shared" si="12"/>
        <v>14.740000000000009</v>
      </c>
    </row>
    <row r="60" spans="1:26" ht="14.45" hidden="1" x14ac:dyDescent="0.3">
      <c r="A60" s="1">
        <v>43322</v>
      </c>
      <c r="B60" s="17">
        <v>0.77500000000000002</v>
      </c>
      <c r="C60" s="10">
        <f t="shared" si="0"/>
        <v>43322.775000000001</v>
      </c>
      <c r="D60">
        <v>7.67</v>
      </c>
      <c r="E60">
        <f t="shared" si="1"/>
        <v>2</v>
      </c>
      <c r="F60">
        <f t="shared" si="2"/>
        <v>-2</v>
      </c>
      <c r="G60">
        <v>259.81</v>
      </c>
      <c r="H60">
        <f t="shared" si="3"/>
        <v>248.9</v>
      </c>
      <c r="I60">
        <f t="shared" si="4"/>
        <v>244.9</v>
      </c>
      <c r="J60">
        <v>403.98</v>
      </c>
      <c r="K60">
        <f t="shared" si="5"/>
        <v>396.1</v>
      </c>
      <c r="L60">
        <f t="shared" si="6"/>
        <v>392.1</v>
      </c>
      <c r="M60">
        <v>811.13</v>
      </c>
      <c r="N60">
        <f t="shared" si="7"/>
        <v>798.34</v>
      </c>
      <c r="O60">
        <f t="shared" si="8"/>
        <v>794.34</v>
      </c>
      <c r="Q60" t="s">
        <v>3</v>
      </c>
      <c r="R60">
        <f t="shared" si="9"/>
        <v>7.67</v>
      </c>
      <c r="S60">
        <f t="shared" si="10"/>
        <v>12.909999999999997</v>
      </c>
      <c r="T60">
        <f t="shared" si="11"/>
        <v>9.8799999999999955</v>
      </c>
      <c r="U60">
        <f t="shared" si="12"/>
        <v>14.789999999999964</v>
      </c>
    </row>
    <row r="61" spans="1:26" ht="14.45" hidden="1" x14ac:dyDescent="0.3">
      <c r="A61" s="1">
        <v>43322</v>
      </c>
      <c r="B61" s="17">
        <v>0.88958333333333339</v>
      </c>
      <c r="C61" s="10">
        <f t="shared" si="0"/>
        <v>43322.88958333333</v>
      </c>
      <c r="D61">
        <v>7.77</v>
      </c>
      <c r="E61">
        <f t="shared" si="1"/>
        <v>2</v>
      </c>
      <c r="F61">
        <f t="shared" si="2"/>
        <v>-2</v>
      </c>
      <c r="G61">
        <v>259.77999999999997</v>
      </c>
      <c r="H61">
        <f t="shared" si="3"/>
        <v>248.9</v>
      </c>
      <c r="I61">
        <f t="shared" si="4"/>
        <v>244.9</v>
      </c>
      <c r="J61">
        <v>404.1</v>
      </c>
      <c r="K61">
        <f t="shared" si="5"/>
        <v>396.1</v>
      </c>
      <c r="L61">
        <f t="shared" si="6"/>
        <v>392.1</v>
      </c>
      <c r="M61">
        <v>811.41</v>
      </c>
      <c r="N61">
        <f t="shared" si="7"/>
        <v>798.34</v>
      </c>
      <c r="O61">
        <f t="shared" si="8"/>
        <v>794.34</v>
      </c>
      <c r="Q61" t="s">
        <v>3</v>
      </c>
      <c r="R61">
        <f t="shared" si="9"/>
        <v>7.77</v>
      </c>
      <c r="S61">
        <f t="shared" si="10"/>
        <v>12.879999999999967</v>
      </c>
      <c r="T61">
        <f t="shared" si="11"/>
        <v>10</v>
      </c>
      <c r="U61">
        <f t="shared" si="12"/>
        <v>15.069999999999936</v>
      </c>
    </row>
    <row r="62" spans="1:26" ht="14.45" hidden="1" x14ac:dyDescent="0.3">
      <c r="A62" s="1">
        <v>43323</v>
      </c>
      <c r="B62" s="17">
        <v>1.4583333333333332E-2</v>
      </c>
      <c r="C62" s="10">
        <f t="shared" si="0"/>
        <v>43323.01458333333</v>
      </c>
      <c r="D62">
        <v>7.84</v>
      </c>
      <c r="E62">
        <f t="shared" si="1"/>
        <v>2</v>
      </c>
      <c r="F62">
        <f t="shared" si="2"/>
        <v>-2</v>
      </c>
      <c r="G62">
        <v>260.05</v>
      </c>
      <c r="H62">
        <f t="shared" si="3"/>
        <v>248.9</v>
      </c>
      <c r="I62">
        <f t="shared" si="4"/>
        <v>244.9</v>
      </c>
      <c r="J62">
        <v>404.28</v>
      </c>
      <c r="K62">
        <f t="shared" si="5"/>
        <v>396.1</v>
      </c>
      <c r="L62">
        <f t="shared" si="6"/>
        <v>392.1</v>
      </c>
      <c r="M62">
        <v>811.55</v>
      </c>
      <c r="N62">
        <f t="shared" si="7"/>
        <v>798.34</v>
      </c>
      <c r="O62">
        <f t="shared" si="8"/>
        <v>794.34</v>
      </c>
      <c r="Q62" t="s">
        <v>3</v>
      </c>
      <c r="R62">
        <f t="shared" si="9"/>
        <v>7.84</v>
      </c>
      <c r="S62">
        <f t="shared" si="10"/>
        <v>13.150000000000006</v>
      </c>
      <c r="T62">
        <f t="shared" si="11"/>
        <v>10.17999999999995</v>
      </c>
      <c r="U62">
        <f t="shared" si="12"/>
        <v>15.209999999999923</v>
      </c>
    </row>
    <row r="63" spans="1:26" ht="14.45" hidden="1" x14ac:dyDescent="0.3">
      <c r="A63" s="1">
        <v>43324</v>
      </c>
      <c r="B63" s="17">
        <v>0.88958333333333339</v>
      </c>
      <c r="C63" s="10">
        <f t="shared" si="0"/>
        <v>43324.88958333333</v>
      </c>
      <c r="D63">
        <v>3.58</v>
      </c>
      <c r="E63">
        <f t="shared" si="1"/>
        <v>2</v>
      </c>
      <c r="F63">
        <f t="shared" si="2"/>
        <v>-2</v>
      </c>
      <c r="G63">
        <v>254.25</v>
      </c>
      <c r="H63">
        <f t="shared" si="3"/>
        <v>248.9</v>
      </c>
      <c r="I63">
        <f t="shared" si="4"/>
        <v>244.9</v>
      </c>
      <c r="J63">
        <v>397.51</v>
      </c>
      <c r="K63">
        <f t="shared" si="5"/>
        <v>396.1</v>
      </c>
      <c r="L63">
        <f t="shared" si="6"/>
        <v>392.1</v>
      </c>
      <c r="M63">
        <v>803.51</v>
      </c>
      <c r="N63">
        <f t="shared" si="7"/>
        <v>798.34</v>
      </c>
      <c r="O63">
        <f t="shared" si="8"/>
        <v>794.34</v>
      </c>
      <c r="Q63" t="s">
        <v>3</v>
      </c>
      <c r="R63">
        <f t="shared" si="9"/>
        <v>3.58</v>
      </c>
      <c r="S63">
        <f t="shared" si="10"/>
        <v>7.3499999999999943</v>
      </c>
      <c r="T63">
        <f t="shared" si="11"/>
        <v>3.4099999999999682</v>
      </c>
      <c r="U63">
        <f t="shared" si="12"/>
        <v>7.1699999999999591</v>
      </c>
    </row>
    <row r="64" spans="1:26" ht="14.45" hidden="1" x14ac:dyDescent="0.3">
      <c r="A64" s="1">
        <v>43325</v>
      </c>
      <c r="B64" s="17">
        <v>0.13958333333333334</v>
      </c>
      <c r="C64" s="10">
        <f t="shared" si="0"/>
        <v>43325.13958333333</v>
      </c>
      <c r="D64">
        <v>3.01</v>
      </c>
      <c r="E64">
        <f t="shared" si="1"/>
        <v>2</v>
      </c>
      <c r="F64">
        <f t="shared" si="2"/>
        <v>-2</v>
      </c>
      <c r="G64">
        <v>253.45</v>
      </c>
      <c r="H64">
        <f t="shared" si="3"/>
        <v>248.9</v>
      </c>
      <c r="I64">
        <f t="shared" si="4"/>
        <v>244.9</v>
      </c>
      <c r="J64">
        <v>396.69</v>
      </c>
      <c r="K64">
        <f t="shared" si="5"/>
        <v>396.1</v>
      </c>
      <c r="L64">
        <f t="shared" si="6"/>
        <v>392.1</v>
      </c>
      <c r="M64">
        <v>802.65</v>
      </c>
      <c r="N64">
        <f t="shared" si="7"/>
        <v>798.34</v>
      </c>
      <c r="O64">
        <f t="shared" si="8"/>
        <v>794.34</v>
      </c>
      <c r="Q64" t="s">
        <v>3</v>
      </c>
      <c r="R64">
        <f t="shared" si="9"/>
        <v>3.01</v>
      </c>
      <c r="S64">
        <f t="shared" si="10"/>
        <v>6.5499999999999829</v>
      </c>
      <c r="T64">
        <f t="shared" si="11"/>
        <v>2.589999999999975</v>
      </c>
      <c r="U64">
        <f t="shared" si="12"/>
        <v>6.3099999999999454</v>
      </c>
    </row>
    <row r="65" spans="1:21" ht="14.45" hidden="1" x14ac:dyDescent="0.3">
      <c r="A65" s="1">
        <v>43325</v>
      </c>
      <c r="B65" s="17">
        <v>0.22361111111111109</v>
      </c>
      <c r="C65" s="10">
        <f t="shared" si="0"/>
        <v>43325.223611111112</v>
      </c>
      <c r="D65">
        <v>2.56</v>
      </c>
      <c r="E65">
        <f t="shared" si="1"/>
        <v>2</v>
      </c>
      <c r="F65">
        <f t="shared" si="2"/>
        <v>-2</v>
      </c>
      <c r="G65">
        <v>252.82</v>
      </c>
      <c r="H65">
        <f t="shared" si="3"/>
        <v>248.9</v>
      </c>
      <c r="I65">
        <f t="shared" si="4"/>
        <v>244.9</v>
      </c>
      <c r="J65">
        <v>396.01</v>
      </c>
      <c r="K65">
        <f t="shared" si="5"/>
        <v>396.1</v>
      </c>
      <c r="L65">
        <f t="shared" si="6"/>
        <v>392.1</v>
      </c>
      <c r="M65">
        <v>801.8</v>
      </c>
      <c r="N65">
        <f t="shared" si="7"/>
        <v>798.34</v>
      </c>
      <c r="O65">
        <f t="shared" si="8"/>
        <v>794.34</v>
      </c>
      <c r="Q65" t="s">
        <v>3</v>
      </c>
      <c r="R65">
        <f t="shared" si="9"/>
        <v>2.56</v>
      </c>
      <c r="S65">
        <f t="shared" si="10"/>
        <v>5.9199999999999875</v>
      </c>
      <c r="T65">
        <f t="shared" si="11"/>
        <v>1.9099999999999682</v>
      </c>
      <c r="U65">
        <f t="shared" si="12"/>
        <v>5.4599999999999227</v>
      </c>
    </row>
    <row r="66" spans="1:21" ht="14.45" hidden="1" x14ac:dyDescent="0.3">
      <c r="A66" s="1">
        <v>43325</v>
      </c>
      <c r="B66" s="17">
        <v>0.47291666666666665</v>
      </c>
      <c r="C66" s="10">
        <f t="shared" si="0"/>
        <v>43325.472916666666</v>
      </c>
      <c r="D66">
        <v>0.64</v>
      </c>
      <c r="E66">
        <f t="shared" si="1"/>
        <v>2</v>
      </c>
      <c r="F66">
        <f t="shared" si="2"/>
        <v>-2</v>
      </c>
      <c r="G66">
        <v>250.65</v>
      </c>
      <c r="H66">
        <f t="shared" si="3"/>
        <v>248.9</v>
      </c>
      <c r="I66">
        <f t="shared" si="4"/>
        <v>244.9</v>
      </c>
      <c r="J66">
        <v>393.25</v>
      </c>
      <c r="K66">
        <f t="shared" si="5"/>
        <v>396.1</v>
      </c>
      <c r="L66">
        <f t="shared" si="6"/>
        <v>392.1</v>
      </c>
      <c r="M66">
        <v>798.15</v>
      </c>
      <c r="N66">
        <f t="shared" si="7"/>
        <v>798.34</v>
      </c>
      <c r="O66">
        <f t="shared" si="8"/>
        <v>794.34</v>
      </c>
      <c r="Q66" t="s">
        <v>3</v>
      </c>
      <c r="R66">
        <f t="shared" si="9"/>
        <v>0.64</v>
      </c>
      <c r="S66">
        <f t="shared" si="10"/>
        <v>3.75</v>
      </c>
      <c r="T66">
        <f t="shared" si="11"/>
        <v>-0.85000000000002274</v>
      </c>
      <c r="U66">
        <f t="shared" si="12"/>
        <v>1.8099999999999454</v>
      </c>
    </row>
    <row r="67" spans="1:21" ht="14.45" hidden="1" x14ac:dyDescent="0.3">
      <c r="A67" s="1">
        <v>43325</v>
      </c>
      <c r="B67" s="17">
        <v>0.625</v>
      </c>
      <c r="C67" s="10">
        <f t="shared" ref="C67:C130" si="13">A67+B67</f>
        <v>43325.625</v>
      </c>
      <c r="D67">
        <v>0.09</v>
      </c>
      <c r="E67">
        <f t="shared" ref="E67:E130" si="14">$D$1+2</f>
        <v>2</v>
      </c>
      <c r="F67">
        <f t="shared" ref="F67:F130" si="15">$D$1-2</f>
        <v>-2</v>
      </c>
      <c r="G67">
        <v>249.82</v>
      </c>
      <c r="H67">
        <f t="shared" ref="H67:H108" si="16">$G$1+2</f>
        <v>248.9</v>
      </c>
      <c r="I67">
        <f t="shared" ref="I67:I108" si="17">$G$1-2</f>
        <v>244.9</v>
      </c>
      <c r="J67">
        <v>392.27</v>
      </c>
      <c r="K67">
        <f t="shared" ref="K67:K108" si="18">$J$1+2</f>
        <v>396.1</v>
      </c>
      <c r="L67">
        <f t="shared" ref="L67:L108" si="19">$J$1-2</f>
        <v>392.1</v>
      </c>
      <c r="M67">
        <v>796.53</v>
      </c>
      <c r="N67">
        <f t="shared" ref="N67:N108" si="20">$M$1+2</f>
        <v>798.34</v>
      </c>
      <c r="O67">
        <f t="shared" ref="O67:O108" si="21">$M$1-2</f>
        <v>794.34</v>
      </c>
      <c r="P67" t="s">
        <v>1</v>
      </c>
      <c r="Q67" t="s">
        <v>3</v>
      </c>
      <c r="R67">
        <f t="shared" ref="R67:R130" si="22">D67-0</f>
        <v>0.09</v>
      </c>
      <c r="S67">
        <f t="shared" ref="S67:S130" si="23">G67-$G$1</f>
        <v>2.9199999999999875</v>
      </c>
      <c r="T67">
        <f t="shared" ref="T67:T130" si="24">J67-$J$1</f>
        <v>-1.8300000000000409</v>
      </c>
      <c r="U67">
        <f t="shared" ref="U67:U130" si="25">M67-$M$1</f>
        <v>0.18999999999994088</v>
      </c>
    </row>
    <row r="68" spans="1:21" ht="14.45" hidden="1" x14ac:dyDescent="0.3">
      <c r="A68" s="1">
        <v>43325</v>
      </c>
      <c r="B68" s="17">
        <v>0.77500000000000002</v>
      </c>
      <c r="C68" s="10">
        <f t="shared" si="13"/>
        <v>43325.775000000001</v>
      </c>
      <c r="D68">
        <v>2.13</v>
      </c>
      <c r="E68">
        <f t="shared" si="14"/>
        <v>2</v>
      </c>
      <c r="F68">
        <f t="shared" si="15"/>
        <v>-2</v>
      </c>
      <c r="G68">
        <v>252.33</v>
      </c>
      <c r="H68">
        <f t="shared" si="16"/>
        <v>248.9</v>
      </c>
      <c r="I68">
        <f t="shared" si="17"/>
        <v>244.9</v>
      </c>
      <c r="J68">
        <v>395.16</v>
      </c>
      <c r="K68">
        <f t="shared" si="18"/>
        <v>396.1</v>
      </c>
      <c r="L68">
        <f t="shared" si="19"/>
        <v>392.1</v>
      </c>
      <c r="M68">
        <v>800.53</v>
      </c>
      <c r="N68">
        <f t="shared" si="20"/>
        <v>798.34</v>
      </c>
      <c r="O68">
        <f t="shared" si="21"/>
        <v>794.34</v>
      </c>
      <c r="Q68" t="s">
        <v>3</v>
      </c>
      <c r="R68">
        <f t="shared" si="22"/>
        <v>2.13</v>
      </c>
      <c r="S68">
        <f t="shared" si="23"/>
        <v>5.4300000000000068</v>
      </c>
      <c r="T68">
        <f t="shared" si="24"/>
        <v>1.0600000000000023</v>
      </c>
      <c r="U68">
        <f t="shared" si="25"/>
        <v>4.1899999999999409</v>
      </c>
    </row>
    <row r="69" spans="1:21" ht="14.45" hidden="1" x14ac:dyDescent="0.3">
      <c r="A69" s="1">
        <v>43325</v>
      </c>
      <c r="B69" s="17">
        <v>0.88958333333333339</v>
      </c>
      <c r="C69" s="10">
        <f t="shared" si="13"/>
        <v>43325.88958333333</v>
      </c>
      <c r="D69">
        <v>1.59</v>
      </c>
      <c r="E69">
        <f t="shared" si="14"/>
        <v>2</v>
      </c>
      <c r="F69">
        <f t="shared" si="15"/>
        <v>-2</v>
      </c>
      <c r="G69">
        <v>251.55</v>
      </c>
      <c r="H69">
        <f t="shared" si="16"/>
        <v>248.9</v>
      </c>
      <c r="I69">
        <f t="shared" si="17"/>
        <v>244.9</v>
      </c>
      <c r="J69">
        <v>394.26</v>
      </c>
      <c r="K69">
        <f t="shared" si="18"/>
        <v>396.1</v>
      </c>
      <c r="L69">
        <f t="shared" si="19"/>
        <v>392.1</v>
      </c>
      <c r="M69">
        <v>799.45</v>
      </c>
      <c r="N69">
        <f t="shared" si="20"/>
        <v>798.34</v>
      </c>
      <c r="O69">
        <f t="shared" si="21"/>
        <v>794.34</v>
      </c>
      <c r="Q69" t="s">
        <v>3</v>
      </c>
      <c r="R69">
        <f t="shared" si="22"/>
        <v>1.59</v>
      </c>
      <c r="S69">
        <f t="shared" si="23"/>
        <v>4.6500000000000057</v>
      </c>
      <c r="T69">
        <f t="shared" si="24"/>
        <v>0.15999999999996817</v>
      </c>
      <c r="U69">
        <f t="shared" si="25"/>
        <v>3.1100000000000136</v>
      </c>
    </row>
    <row r="70" spans="1:21" ht="14.45" hidden="1" x14ac:dyDescent="0.3">
      <c r="A70" s="1">
        <v>43326</v>
      </c>
      <c r="B70" s="17">
        <v>1.5277777777777777E-2</v>
      </c>
      <c r="C70" s="10">
        <f t="shared" si="13"/>
        <v>43326.015277777777</v>
      </c>
      <c r="D70">
        <v>0.91</v>
      </c>
      <c r="E70">
        <f t="shared" si="14"/>
        <v>2</v>
      </c>
      <c r="F70">
        <f t="shared" si="15"/>
        <v>-2</v>
      </c>
      <c r="G70">
        <v>250.63</v>
      </c>
      <c r="H70">
        <f t="shared" si="16"/>
        <v>248.9</v>
      </c>
      <c r="I70">
        <f t="shared" si="17"/>
        <v>244.9</v>
      </c>
      <c r="J70">
        <v>393.19</v>
      </c>
      <c r="K70">
        <f t="shared" si="18"/>
        <v>396.1</v>
      </c>
      <c r="L70">
        <f t="shared" si="19"/>
        <v>392.1</v>
      </c>
      <c r="M70">
        <v>798.06</v>
      </c>
      <c r="N70">
        <f t="shared" si="20"/>
        <v>798.34</v>
      </c>
      <c r="O70">
        <f t="shared" si="21"/>
        <v>794.34</v>
      </c>
      <c r="Q70" t="s">
        <v>3</v>
      </c>
      <c r="R70">
        <f t="shared" si="22"/>
        <v>0.91</v>
      </c>
      <c r="S70">
        <f t="shared" si="23"/>
        <v>3.7299999999999898</v>
      </c>
      <c r="T70">
        <f t="shared" si="24"/>
        <v>-0.91000000000002501</v>
      </c>
      <c r="U70">
        <f t="shared" si="25"/>
        <v>1.7199999999999136</v>
      </c>
    </row>
    <row r="71" spans="1:21" ht="14.45" hidden="1" x14ac:dyDescent="0.3">
      <c r="A71" s="1">
        <v>43326</v>
      </c>
      <c r="B71" s="17">
        <v>0.13958333333333334</v>
      </c>
      <c r="C71" s="10">
        <f t="shared" si="13"/>
        <v>43326.13958333333</v>
      </c>
      <c r="D71">
        <v>0.43</v>
      </c>
      <c r="E71">
        <f t="shared" si="14"/>
        <v>2</v>
      </c>
      <c r="F71">
        <f t="shared" si="15"/>
        <v>-2</v>
      </c>
      <c r="G71">
        <v>250.02</v>
      </c>
      <c r="H71">
        <f t="shared" si="16"/>
        <v>248.9</v>
      </c>
      <c r="I71">
        <f t="shared" si="17"/>
        <v>244.9</v>
      </c>
      <c r="J71">
        <v>392.5</v>
      </c>
      <c r="K71">
        <f t="shared" si="18"/>
        <v>396.1</v>
      </c>
      <c r="L71">
        <f t="shared" si="19"/>
        <v>392.1</v>
      </c>
      <c r="M71">
        <v>797.15</v>
      </c>
      <c r="N71">
        <f t="shared" si="20"/>
        <v>798.34</v>
      </c>
      <c r="O71">
        <f t="shared" si="21"/>
        <v>794.34</v>
      </c>
      <c r="Q71" t="s">
        <v>3</v>
      </c>
      <c r="R71">
        <f t="shared" si="22"/>
        <v>0.43</v>
      </c>
      <c r="S71">
        <f t="shared" si="23"/>
        <v>3.1200000000000045</v>
      </c>
      <c r="T71">
        <f t="shared" si="24"/>
        <v>-1.6000000000000227</v>
      </c>
      <c r="U71">
        <f t="shared" si="25"/>
        <v>0.80999999999994543</v>
      </c>
    </row>
    <row r="72" spans="1:21" ht="14.45" hidden="1" x14ac:dyDescent="0.3">
      <c r="A72" s="1">
        <v>43326</v>
      </c>
      <c r="B72" s="17">
        <v>0.22361111111111109</v>
      </c>
      <c r="C72" s="10">
        <f t="shared" si="13"/>
        <v>43326.223611111112</v>
      </c>
      <c r="D72">
        <v>0.2</v>
      </c>
      <c r="E72">
        <f t="shared" si="14"/>
        <v>2</v>
      </c>
      <c r="F72">
        <f t="shared" si="15"/>
        <v>-2</v>
      </c>
      <c r="G72">
        <v>249.71</v>
      </c>
      <c r="H72">
        <f t="shared" si="16"/>
        <v>248.9</v>
      </c>
      <c r="I72">
        <f t="shared" si="17"/>
        <v>244.9</v>
      </c>
      <c r="J72">
        <v>392.2</v>
      </c>
      <c r="K72">
        <f t="shared" si="18"/>
        <v>396.1</v>
      </c>
      <c r="L72">
        <f t="shared" si="19"/>
        <v>392.1</v>
      </c>
      <c r="M72">
        <v>796.69</v>
      </c>
      <c r="N72">
        <f t="shared" si="20"/>
        <v>798.34</v>
      </c>
      <c r="O72">
        <f t="shared" si="21"/>
        <v>794.34</v>
      </c>
      <c r="Q72" t="s">
        <v>3</v>
      </c>
      <c r="R72">
        <f t="shared" si="22"/>
        <v>0.2</v>
      </c>
      <c r="S72">
        <f t="shared" si="23"/>
        <v>2.8100000000000023</v>
      </c>
      <c r="T72">
        <f t="shared" si="24"/>
        <v>-1.9000000000000341</v>
      </c>
      <c r="U72">
        <f t="shared" si="25"/>
        <v>0.35000000000002274</v>
      </c>
    </row>
    <row r="73" spans="1:21" ht="14.45" hidden="1" x14ac:dyDescent="0.3">
      <c r="A73" s="1">
        <v>43326</v>
      </c>
      <c r="B73" s="17">
        <v>0.47291666666666665</v>
      </c>
      <c r="C73" s="10">
        <f t="shared" si="13"/>
        <v>43326.472916666666</v>
      </c>
      <c r="D73">
        <v>-1.05</v>
      </c>
      <c r="E73">
        <f t="shared" si="14"/>
        <v>2</v>
      </c>
      <c r="F73">
        <f t="shared" si="15"/>
        <v>-2</v>
      </c>
      <c r="G73">
        <v>248.05</v>
      </c>
      <c r="H73">
        <f t="shared" si="16"/>
        <v>248.9</v>
      </c>
      <c r="I73">
        <f t="shared" si="17"/>
        <v>244.9</v>
      </c>
      <c r="J73">
        <v>390.2</v>
      </c>
      <c r="K73">
        <f t="shared" si="18"/>
        <v>396.1</v>
      </c>
      <c r="L73">
        <f t="shared" si="19"/>
        <v>392.1</v>
      </c>
      <c r="M73">
        <v>793.8</v>
      </c>
      <c r="N73">
        <f t="shared" si="20"/>
        <v>798.34</v>
      </c>
      <c r="O73">
        <f t="shared" si="21"/>
        <v>794.34</v>
      </c>
      <c r="Q73" t="s">
        <v>3</v>
      </c>
      <c r="R73">
        <f t="shared" si="22"/>
        <v>-1.05</v>
      </c>
      <c r="S73">
        <f t="shared" si="23"/>
        <v>1.1500000000000057</v>
      </c>
      <c r="T73">
        <f t="shared" si="24"/>
        <v>-3.9000000000000341</v>
      </c>
      <c r="U73">
        <f t="shared" si="25"/>
        <v>-2.5400000000000773</v>
      </c>
    </row>
    <row r="74" spans="1:21" ht="14.45" hidden="1" x14ac:dyDescent="0.3">
      <c r="A74" s="1">
        <v>43326</v>
      </c>
      <c r="B74" s="17">
        <v>0.63958333333333328</v>
      </c>
      <c r="C74" s="10">
        <f t="shared" si="13"/>
        <v>43326.63958333333</v>
      </c>
      <c r="D74">
        <v>-1.53</v>
      </c>
      <c r="E74">
        <f t="shared" si="14"/>
        <v>2</v>
      </c>
      <c r="F74">
        <f t="shared" si="15"/>
        <v>-2</v>
      </c>
      <c r="G74">
        <v>247.47</v>
      </c>
      <c r="H74">
        <f t="shared" si="16"/>
        <v>248.9</v>
      </c>
      <c r="I74">
        <f t="shared" si="17"/>
        <v>244.9</v>
      </c>
      <c r="J74">
        <v>389.45</v>
      </c>
      <c r="K74">
        <f t="shared" si="18"/>
        <v>396.1</v>
      </c>
      <c r="L74">
        <f t="shared" si="19"/>
        <v>392.1</v>
      </c>
      <c r="M74">
        <v>792.77</v>
      </c>
      <c r="N74">
        <f t="shared" si="20"/>
        <v>798.34</v>
      </c>
      <c r="O74">
        <f t="shared" si="21"/>
        <v>794.34</v>
      </c>
      <c r="Q74" t="s">
        <v>3</v>
      </c>
      <c r="R74">
        <f t="shared" si="22"/>
        <v>-1.53</v>
      </c>
      <c r="S74">
        <f t="shared" si="23"/>
        <v>0.56999999999999318</v>
      </c>
      <c r="T74">
        <f t="shared" si="24"/>
        <v>-4.6500000000000341</v>
      </c>
      <c r="U74">
        <f t="shared" si="25"/>
        <v>-3.57000000000005</v>
      </c>
    </row>
    <row r="75" spans="1:21" ht="14.45" hidden="1" x14ac:dyDescent="0.3">
      <c r="A75" s="1">
        <v>43326</v>
      </c>
      <c r="B75" s="17">
        <v>0.77500000000000002</v>
      </c>
      <c r="C75" s="10">
        <f t="shared" si="13"/>
        <v>43326.775000000001</v>
      </c>
      <c r="D75">
        <v>-1.05</v>
      </c>
      <c r="E75">
        <f t="shared" si="14"/>
        <v>2</v>
      </c>
      <c r="F75">
        <f t="shared" si="15"/>
        <v>-2</v>
      </c>
      <c r="G75">
        <v>248.14</v>
      </c>
      <c r="H75">
        <f t="shared" si="16"/>
        <v>248.9</v>
      </c>
      <c r="I75">
        <f t="shared" si="17"/>
        <v>244.9</v>
      </c>
      <c r="J75">
        <v>390.2</v>
      </c>
      <c r="K75">
        <f t="shared" si="18"/>
        <v>396.1</v>
      </c>
      <c r="L75">
        <f t="shared" si="19"/>
        <v>392.1</v>
      </c>
      <c r="M75">
        <v>793.82</v>
      </c>
      <c r="N75">
        <f t="shared" si="20"/>
        <v>798.34</v>
      </c>
      <c r="O75">
        <f t="shared" si="21"/>
        <v>794.34</v>
      </c>
      <c r="Q75" t="s">
        <v>3</v>
      </c>
      <c r="R75">
        <f t="shared" si="22"/>
        <v>-1.05</v>
      </c>
      <c r="S75">
        <f t="shared" si="23"/>
        <v>1.2399999999999807</v>
      </c>
      <c r="T75">
        <f t="shared" si="24"/>
        <v>-3.9000000000000341</v>
      </c>
      <c r="U75">
        <f t="shared" si="25"/>
        <v>-2.5199999999999818</v>
      </c>
    </row>
    <row r="76" spans="1:21" ht="14.45" hidden="1" x14ac:dyDescent="0.3">
      <c r="A76" s="1">
        <v>43326</v>
      </c>
      <c r="B76" s="17">
        <v>0.88958333333333339</v>
      </c>
      <c r="C76" s="10">
        <f t="shared" si="13"/>
        <v>43326.88958333333</v>
      </c>
      <c r="D76">
        <v>-0.77</v>
      </c>
      <c r="E76">
        <f t="shared" si="14"/>
        <v>2</v>
      </c>
      <c r="F76">
        <f t="shared" si="15"/>
        <v>-2</v>
      </c>
      <c r="G76">
        <v>248.44</v>
      </c>
      <c r="H76">
        <f t="shared" si="16"/>
        <v>248.9</v>
      </c>
      <c r="I76">
        <f t="shared" si="17"/>
        <v>244.9</v>
      </c>
      <c r="J76">
        <v>390.55</v>
      </c>
      <c r="K76">
        <f t="shared" si="18"/>
        <v>396.1</v>
      </c>
      <c r="L76">
        <f t="shared" si="19"/>
        <v>392.1</v>
      </c>
      <c r="M76">
        <v>794.23</v>
      </c>
      <c r="N76">
        <f t="shared" si="20"/>
        <v>798.34</v>
      </c>
      <c r="O76">
        <f t="shared" si="21"/>
        <v>794.34</v>
      </c>
      <c r="Q76" t="s">
        <v>3</v>
      </c>
      <c r="R76">
        <f t="shared" si="22"/>
        <v>-0.77</v>
      </c>
      <c r="S76">
        <f t="shared" si="23"/>
        <v>1.539999999999992</v>
      </c>
      <c r="T76">
        <f t="shared" si="24"/>
        <v>-3.5500000000000114</v>
      </c>
      <c r="U76">
        <f t="shared" si="25"/>
        <v>-2.1100000000000136</v>
      </c>
    </row>
    <row r="77" spans="1:21" ht="14.45" hidden="1" x14ac:dyDescent="0.3">
      <c r="A77" s="1">
        <v>43327</v>
      </c>
      <c r="B77" s="17">
        <v>1.4583333333333332E-2</v>
      </c>
      <c r="C77" s="10">
        <f t="shared" si="13"/>
        <v>43327.01458333333</v>
      </c>
      <c r="D77">
        <v>-0.89</v>
      </c>
      <c r="E77">
        <f t="shared" si="14"/>
        <v>2</v>
      </c>
      <c r="F77">
        <f t="shared" si="15"/>
        <v>-2</v>
      </c>
      <c r="G77">
        <v>248.25</v>
      </c>
      <c r="H77">
        <f t="shared" si="16"/>
        <v>248.9</v>
      </c>
      <c r="I77">
        <f t="shared" si="17"/>
        <v>244.9</v>
      </c>
      <c r="J77">
        <v>390.34</v>
      </c>
      <c r="K77">
        <f t="shared" si="18"/>
        <v>396.1</v>
      </c>
      <c r="L77">
        <f t="shared" si="19"/>
        <v>392.1</v>
      </c>
      <c r="M77">
        <v>793.84</v>
      </c>
      <c r="N77">
        <f t="shared" si="20"/>
        <v>798.34</v>
      </c>
      <c r="O77">
        <f t="shared" si="21"/>
        <v>794.34</v>
      </c>
      <c r="Q77" t="s">
        <v>3</v>
      </c>
      <c r="R77">
        <f t="shared" si="22"/>
        <v>-0.89</v>
      </c>
      <c r="S77">
        <f t="shared" si="23"/>
        <v>1.3499999999999943</v>
      </c>
      <c r="T77">
        <f t="shared" si="24"/>
        <v>-3.7600000000000477</v>
      </c>
      <c r="U77">
        <f t="shared" si="25"/>
        <v>-2.5</v>
      </c>
    </row>
    <row r="78" spans="1:21" ht="14.45" hidden="1" x14ac:dyDescent="0.3">
      <c r="A78" s="1">
        <v>43327</v>
      </c>
      <c r="B78" s="17">
        <v>0.13958333333333334</v>
      </c>
      <c r="C78" s="10">
        <f t="shared" si="13"/>
        <v>43327.13958333333</v>
      </c>
      <c r="D78">
        <v>-1.0900000000000001</v>
      </c>
      <c r="E78">
        <f t="shared" si="14"/>
        <v>2</v>
      </c>
      <c r="F78">
        <f t="shared" si="15"/>
        <v>-2</v>
      </c>
      <c r="G78">
        <v>248.08</v>
      </c>
      <c r="H78">
        <f t="shared" si="16"/>
        <v>248.9</v>
      </c>
      <c r="I78">
        <f t="shared" si="17"/>
        <v>244.9</v>
      </c>
      <c r="J78">
        <v>390.12</v>
      </c>
      <c r="K78">
        <f t="shared" si="18"/>
        <v>396.1</v>
      </c>
      <c r="L78">
        <f t="shared" si="19"/>
        <v>392.1</v>
      </c>
      <c r="M78">
        <v>793.7</v>
      </c>
      <c r="N78">
        <f t="shared" si="20"/>
        <v>798.34</v>
      </c>
      <c r="O78">
        <f t="shared" si="21"/>
        <v>794.34</v>
      </c>
      <c r="Q78" t="s">
        <v>3</v>
      </c>
      <c r="R78">
        <f t="shared" si="22"/>
        <v>-1.0900000000000001</v>
      </c>
      <c r="S78">
        <f t="shared" si="23"/>
        <v>1.1800000000000068</v>
      </c>
      <c r="T78">
        <f t="shared" si="24"/>
        <v>-3.9800000000000182</v>
      </c>
      <c r="U78">
        <f t="shared" si="25"/>
        <v>-2.6399999999999864</v>
      </c>
    </row>
    <row r="79" spans="1:21" ht="14.45" hidden="1" x14ac:dyDescent="0.3">
      <c r="A79" s="1">
        <v>43327</v>
      </c>
      <c r="B79" s="17">
        <v>0.22361111111111109</v>
      </c>
      <c r="C79" s="10">
        <f t="shared" si="13"/>
        <v>43327.223611111112</v>
      </c>
      <c r="D79">
        <v>-1.03</v>
      </c>
      <c r="E79">
        <f t="shared" si="14"/>
        <v>2</v>
      </c>
      <c r="F79">
        <f t="shared" si="15"/>
        <v>-2</v>
      </c>
      <c r="G79">
        <v>248.1</v>
      </c>
      <c r="H79">
        <f t="shared" si="16"/>
        <v>248.9</v>
      </c>
      <c r="I79">
        <f t="shared" si="17"/>
        <v>244.9</v>
      </c>
      <c r="J79">
        <v>390.15</v>
      </c>
      <c r="K79">
        <f t="shared" si="18"/>
        <v>396.1</v>
      </c>
      <c r="L79">
        <f t="shared" si="19"/>
        <v>392.1</v>
      </c>
      <c r="M79">
        <v>793.8</v>
      </c>
      <c r="N79">
        <f t="shared" si="20"/>
        <v>798.34</v>
      </c>
      <c r="O79">
        <f t="shared" si="21"/>
        <v>794.34</v>
      </c>
      <c r="Q79" t="s">
        <v>3</v>
      </c>
      <c r="R79">
        <f t="shared" si="22"/>
        <v>-1.03</v>
      </c>
      <c r="S79">
        <f t="shared" si="23"/>
        <v>1.1999999999999886</v>
      </c>
      <c r="T79">
        <f t="shared" si="24"/>
        <v>-3.9500000000000455</v>
      </c>
      <c r="U79">
        <f t="shared" si="25"/>
        <v>-2.5400000000000773</v>
      </c>
    </row>
    <row r="80" spans="1:21" ht="14.45" hidden="1" x14ac:dyDescent="0.3">
      <c r="A80" s="1">
        <v>43327</v>
      </c>
      <c r="B80" s="17">
        <v>0.47291666666666665</v>
      </c>
      <c r="C80" s="10">
        <f t="shared" si="13"/>
        <v>43327.472916666666</v>
      </c>
      <c r="D80">
        <v>-0.99</v>
      </c>
      <c r="E80">
        <f t="shared" si="14"/>
        <v>2</v>
      </c>
      <c r="F80">
        <f t="shared" si="15"/>
        <v>-2</v>
      </c>
      <c r="G80">
        <v>248.23</v>
      </c>
      <c r="H80">
        <f t="shared" si="16"/>
        <v>248.9</v>
      </c>
      <c r="I80">
        <f t="shared" si="17"/>
        <v>244.9</v>
      </c>
      <c r="J80">
        <v>390.26</v>
      </c>
      <c r="K80">
        <f t="shared" si="18"/>
        <v>396.1</v>
      </c>
      <c r="L80">
        <f t="shared" si="19"/>
        <v>392.1</v>
      </c>
      <c r="M80">
        <v>793.7</v>
      </c>
      <c r="N80">
        <f t="shared" si="20"/>
        <v>798.34</v>
      </c>
      <c r="O80">
        <f t="shared" si="21"/>
        <v>794.34</v>
      </c>
      <c r="Q80" t="s">
        <v>3</v>
      </c>
      <c r="R80">
        <f t="shared" si="22"/>
        <v>-0.99</v>
      </c>
      <c r="S80">
        <f t="shared" si="23"/>
        <v>1.3299999999999841</v>
      </c>
      <c r="T80">
        <f t="shared" si="24"/>
        <v>-3.8400000000000318</v>
      </c>
      <c r="U80">
        <f t="shared" si="25"/>
        <v>-2.6399999999999864</v>
      </c>
    </row>
    <row r="81" spans="1:26" ht="14.45" hidden="1" x14ac:dyDescent="0.3">
      <c r="A81" s="1">
        <v>43327</v>
      </c>
      <c r="B81" s="17">
        <v>0.63958333333333328</v>
      </c>
      <c r="C81" s="10">
        <f t="shared" si="13"/>
        <v>43327.63958333333</v>
      </c>
      <c r="D81">
        <v>-0.39</v>
      </c>
      <c r="E81">
        <f t="shared" si="14"/>
        <v>2</v>
      </c>
      <c r="F81">
        <f t="shared" si="15"/>
        <v>-2</v>
      </c>
      <c r="G81">
        <v>249.04</v>
      </c>
      <c r="H81">
        <f t="shared" si="16"/>
        <v>248.9</v>
      </c>
      <c r="I81">
        <f t="shared" si="17"/>
        <v>244.9</v>
      </c>
      <c r="J81">
        <v>391.17</v>
      </c>
      <c r="K81">
        <f t="shared" si="18"/>
        <v>396.1</v>
      </c>
      <c r="L81">
        <f t="shared" si="19"/>
        <v>392.1</v>
      </c>
      <c r="M81">
        <v>795.03</v>
      </c>
      <c r="N81">
        <f t="shared" si="20"/>
        <v>798.34</v>
      </c>
      <c r="O81">
        <f t="shared" si="21"/>
        <v>794.34</v>
      </c>
      <c r="Q81" t="s">
        <v>3</v>
      </c>
      <c r="R81">
        <f t="shared" si="22"/>
        <v>-0.39</v>
      </c>
      <c r="S81">
        <f t="shared" si="23"/>
        <v>2.1399999999999864</v>
      </c>
      <c r="T81">
        <f t="shared" si="24"/>
        <v>-2.9300000000000068</v>
      </c>
      <c r="U81">
        <f t="shared" si="25"/>
        <v>-1.3100000000000591</v>
      </c>
    </row>
    <row r="82" spans="1:26" ht="14.45" hidden="1" x14ac:dyDescent="0.3">
      <c r="A82" s="1">
        <v>43327</v>
      </c>
      <c r="B82" s="17">
        <v>0.77500000000000002</v>
      </c>
      <c r="C82" s="10">
        <f t="shared" si="13"/>
        <v>43327.775000000001</v>
      </c>
      <c r="D82">
        <v>-0.03</v>
      </c>
      <c r="E82">
        <f t="shared" si="14"/>
        <v>2</v>
      </c>
      <c r="F82">
        <f t="shared" si="15"/>
        <v>-2</v>
      </c>
      <c r="G82">
        <v>249.52</v>
      </c>
      <c r="H82">
        <f t="shared" si="16"/>
        <v>248.9</v>
      </c>
      <c r="I82">
        <f t="shared" si="17"/>
        <v>244.9</v>
      </c>
      <c r="J82">
        <v>391.75</v>
      </c>
      <c r="K82">
        <f t="shared" si="18"/>
        <v>396.1</v>
      </c>
      <c r="L82">
        <f t="shared" si="19"/>
        <v>392.1</v>
      </c>
      <c r="M82">
        <v>795.75</v>
      </c>
      <c r="N82">
        <f t="shared" si="20"/>
        <v>798.34</v>
      </c>
      <c r="O82">
        <f t="shared" si="21"/>
        <v>794.34</v>
      </c>
      <c r="Q82" t="s">
        <v>3</v>
      </c>
      <c r="R82">
        <f t="shared" si="22"/>
        <v>-0.03</v>
      </c>
      <c r="S82">
        <f t="shared" si="23"/>
        <v>2.6200000000000045</v>
      </c>
      <c r="T82">
        <f t="shared" si="24"/>
        <v>-2.3500000000000227</v>
      </c>
      <c r="U82">
        <f t="shared" si="25"/>
        <v>-0.59000000000003183</v>
      </c>
    </row>
    <row r="83" spans="1:26" ht="14.45" hidden="1" x14ac:dyDescent="0.3">
      <c r="A83" s="1">
        <v>43327</v>
      </c>
      <c r="B83" s="17">
        <v>0.88958333333333339</v>
      </c>
      <c r="C83" s="10">
        <f t="shared" si="13"/>
        <v>43327.88958333333</v>
      </c>
      <c r="D83">
        <v>-0.01</v>
      </c>
      <c r="E83">
        <f t="shared" si="14"/>
        <v>2</v>
      </c>
      <c r="F83">
        <f t="shared" si="15"/>
        <v>-2</v>
      </c>
      <c r="G83">
        <v>249.49</v>
      </c>
      <c r="H83">
        <f t="shared" si="16"/>
        <v>248.9</v>
      </c>
      <c r="I83">
        <f t="shared" si="17"/>
        <v>244.9</v>
      </c>
      <c r="J83">
        <v>391.7</v>
      </c>
      <c r="K83">
        <f t="shared" si="18"/>
        <v>396.1</v>
      </c>
      <c r="L83">
        <f t="shared" si="19"/>
        <v>392.1</v>
      </c>
      <c r="M83">
        <v>795.77</v>
      </c>
      <c r="N83">
        <f t="shared" si="20"/>
        <v>798.34</v>
      </c>
      <c r="O83">
        <f t="shared" si="21"/>
        <v>794.34</v>
      </c>
      <c r="Q83" t="s">
        <v>3</v>
      </c>
      <c r="R83">
        <f t="shared" si="22"/>
        <v>-0.01</v>
      </c>
      <c r="S83">
        <f t="shared" si="23"/>
        <v>2.5900000000000034</v>
      </c>
      <c r="T83">
        <f t="shared" si="24"/>
        <v>-2.4000000000000341</v>
      </c>
      <c r="U83">
        <f t="shared" si="25"/>
        <v>-0.57000000000005002</v>
      </c>
    </row>
    <row r="84" spans="1:26" ht="14.45" hidden="1" x14ac:dyDescent="0.3">
      <c r="A84" s="1">
        <v>43328</v>
      </c>
      <c r="B84" s="17">
        <v>1.4583333333333332E-2</v>
      </c>
      <c r="C84" s="10">
        <f t="shared" si="13"/>
        <v>43328.01458333333</v>
      </c>
      <c r="D84">
        <v>-0.54</v>
      </c>
      <c r="E84">
        <f t="shared" si="14"/>
        <v>2</v>
      </c>
      <c r="F84">
        <f t="shared" si="15"/>
        <v>-2</v>
      </c>
      <c r="G84">
        <v>248.78</v>
      </c>
      <c r="H84">
        <f t="shared" si="16"/>
        <v>248.9</v>
      </c>
      <c r="I84">
        <f t="shared" si="17"/>
        <v>244.9</v>
      </c>
      <c r="J84">
        <v>390.88</v>
      </c>
      <c r="K84">
        <f t="shared" si="18"/>
        <v>396.1</v>
      </c>
      <c r="L84">
        <f t="shared" si="19"/>
        <v>392.1</v>
      </c>
      <c r="M84">
        <v>794.6</v>
      </c>
      <c r="N84">
        <f t="shared" si="20"/>
        <v>798.34</v>
      </c>
      <c r="O84">
        <f t="shared" si="21"/>
        <v>794.34</v>
      </c>
      <c r="Q84" t="s">
        <v>3</v>
      </c>
      <c r="R84">
        <f t="shared" si="22"/>
        <v>-0.54</v>
      </c>
      <c r="S84">
        <f t="shared" si="23"/>
        <v>1.8799999999999955</v>
      </c>
      <c r="T84">
        <f t="shared" si="24"/>
        <v>-3.2200000000000273</v>
      </c>
      <c r="U84">
        <f t="shared" si="25"/>
        <v>-1.7400000000000091</v>
      </c>
    </row>
    <row r="85" spans="1:26" ht="14.45" hidden="1" x14ac:dyDescent="0.3">
      <c r="A85" s="1">
        <v>43328</v>
      </c>
      <c r="B85" s="17">
        <v>0.13958333333333334</v>
      </c>
      <c r="C85" s="10">
        <f t="shared" si="13"/>
        <v>43328.13958333333</v>
      </c>
      <c r="D85">
        <v>-0.85</v>
      </c>
      <c r="E85">
        <f t="shared" si="14"/>
        <v>2</v>
      </c>
      <c r="F85">
        <f t="shared" si="15"/>
        <v>-2</v>
      </c>
      <c r="G85">
        <v>248.36</v>
      </c>
      <c r="H85">
        <f t="shared" si="16"/>
        <v>248.9</v>
      </c>
      <c r="I85">
        <f t="shared" si="17"/>
        <v>244.9</v>
      </c>
      <c r="J85">
        <v>390.42</v>
      </c>
      <c r="K85">
        <f t="shared" si="18"/>
        <v>396.1</v>
      </c>
      <c r="L85">
        <f t="shared" si="19"/>
        <v>392.1</v>
      </c>
      <c r="M85">
        <v>794.03</v>
      </c>
      <c r="N85">
        <f t="shared" si="20"/>
        <v>798.34</v>
      </c>
      <c r="O85">
        <f t="shared" si="21"/>
        <v>794.34</v>
      </c>
      <c r="Q85" t="s">
        <v>3</v>
      </c>
      <c r="R85">
        <f t="shared" si="22"/>
        <v>-0.85</v>
      </c>
      <c r="S85">
        <f t="shared" si="23"/>
        <v>1.460000000000008</v>
      </c>
      <c r="T85">
        <f t="shared" si="24"/>
        <v>-3.6800000000000068</v>
      </c>
      <c r="U85">
        <f t="shared" si="25"/>
        <v>-2.3100000000000591</v>
      </c>
    </row>
    <row r="86" spans="1:26" ht="14.45" hidden="1" x14ac:dyDescent="0.3">
      <c r="A86" s="1">
        <v>43328</v>
      </c>
      <c r="B86" s="17">
        <v>0.22361111111111109</v>
      </c>
      <c r="C86" s="10">
        <f t="shared" si="13"/>
        <v>43328.223611111112</v>
      </c>
      <c r="D86">
        <v>-0.82</v>
      </c>
      <c r="E86">
        <f t="shared" si="14"/>
        <v>2</v>
      </c>
      <c r="F86">
        <f t="shared" si="15"/>
        <v>-2</v>
      </c>
      <c r="G86">
        <v>248.44</v>
      </c>
      <c r="H86">
        <f t="shared" si="16"/>
        <v>248.9</v>
      </c>
      <c r="I86">
        <f t="shared" si="17"/>
        <v>244.9</v>
      </c>
      <c r="J86">
        <v>390.47</v>
      </c>
      <c r="K86">
        <f t="shared" si="18"/>
        <v>396.1</v>
      </c>
      <c r="L86">
        <f t="shared" si="19"/>
        <v>392.1</v>
      </c>
      <c r="M86">
        <v>794.13</v>
      </c>
      <c r="N86">
        <f t="shared" si="20"/>
        <v>798.34</v>
      </c>
      <c r="O86">
        <f t="shared" si="21"/>
        <v>794.34</v>
      </c>
      <c r="Q86" t="s">
        <v>3</v>
      </c>
      <c r="R86">
        <f t="shared" si="22"/>
        <v>-0.82</v>
      </c>
      <c r="S86">
        <f t="shared" si="23"/>
        <v>1.539999999999992</v>
      </c>
      <c r="T86">
        <f t="shared" si="24"/>
        <v>-3.6299999999999955</v>
      </c>
      <c r="U86">
        <f t="shared" si="25"/>
        <v>-2.2100000000000364</v>
      </c>
    </row>
    <row r="87" spans="1:26" x14ac:dyDescent="0.25">
      <c r="A87" s="1">
        <v>43328</v>
      </c>
      <c r="B87" s="17">
        <v>0.40069444444444446</v>
      </c>
      <c r="C87" s="10">
        <f t="shared" si="13"/>
        <v>43328.400694444441</v>
      </c>
      <c r="D87">
        <v>-0.01</v>
      </c>
      <c r="E87">
        <f t="shared" si="14"/>
        <v>2</v>
      </c>
      <c r="F87">
        <f t="shared" si="15"/>
        <v>-2</v>
      </c>
      <c r="G87">
        <v>249.77</v>
      </c>
      <c r="H87">
        <f t="shared" si="16"/>
        <v>248.9</v>
      </c>
      <c r="I87">
        <f t="shared" si="17"/>
        <v>244.9</v>
      </c>
      <c r="J87">
        <v>392.11</v>
      </c>
      <c r="K87">
        <f t="shared" si="18"/>
        <v>396.1</v>
      </c>
      <c r="L87">
        <f t="shared" si="19"/>
        <v>392.1</v>
      </c>
      <c r="M87">
        <v>796.33</v>
      </c>
      <c r="N87">
        <f t="shared" si="20"/>
        <v>798.34</v>
      </c>
      <c r="O87">
        <f t="shared" si="21"/>
        <v>794.34</v>
      </c>
      <c r="P87" t="s">
        <v>1</v>
      </c>
      <c r="Q87" t="s">
        <v>2</v>
      </c>
      <c r="R87">
        <f t="shared" si="22"/>
        <v>-0.01</v>
      </c>
      <c r="S87">
        <f t="shared" si="23"/>
        <v>2.8700000000000045</v>
      </c>
      <c r="T87">
        <f t="shared" si="24"/>
        <v>-1.9900000000000091</v>
      </c>
      <c r="U87">
        <f t="shared" si="25"/>
        <v>-9.9999999999909051E-3</v>
      </c>
      <c r="X87" s="6" t="s">
        <v>87</v>
      </c>
      <c r="Z87" t="s">
        <v>102</v>
      </c>
    </row>
    <row r="88" spans="1:26" x14ac:dyDescent="0.25">
      <c r="A88" s="1">
        <v>43328</v>
      </c>
      <c r="B88" s="17">
        <v>0.47291666666666665</v>
      </c>
      <c r="C88" s="10">
        <f t="shared" si="13"/>
        <v>43328.472916666666</v>
      </c>
      <c r="D88">
        <v>0.75</v>
      </c>
      <c r="E88">
        <f t="shared" si="14"/>
        <v>2</v>
      </c>
      <c r="F88">
        <f t="shared" si="15"/>
        <v>-2</v>
      </c>
      <c r="G88">
        <v>250.9</v>
      </c>
      <c r="H88">
        <f t="shared" si="16"/>
        <v>248.9</v>
      </c>
      <c r="I88">
        <f t="shared" si="17"/>
        <v>244.9</v>
      </c>
      <c r="J88">
        <v>393.39</v>
      </c>
      <c r="K88">
        <f t="shared" si="18"/>
        <v>396.1</v>
      </c>
      <c r="L88">
        <f t="shared" si="19"/>
        <v>392.1</v>
      </c>
      <c r="M88">
        <v>798.04</v>
      </c>
      <c r="N88">
        <f t="shared" si="20"/>
        <v>798.34</v>
      </c>
      <c r="O88">
        <f t="shared" si="21"/>
        <v>794.34</v>
      </c>
      <c r="Q88" t="s">
        <v>2</v>
      </c>
      <c r="R88">
        <f t="shared" si="22"/>
        <v>0.75</v>
      </c>
      <c r="S88">
        <f t="shared" si="23"/>
        <v>4</v>
      </c>
      <c r="T88">
        <f t="shared" si="24"/>
        <v>-0.71000000000003638</v>
      </c>
      <c r="U88">
        <f t="shared" si="25"/>
        <v>1.6999999999999318</v>
      </c>
      <c r="Z88" t="s">
        <v>110</v>
      </c>
    </row>
    <row r="89" spans="1:26" x14ac:dyDescent="0.25">
      <c r="A89" s="1">
        <v>43328</v>
      </c>
      <c r="B89" s="17">
        <v>0.63958333333333328</v>
      </c>
      <c r="C89" s="10">
        <f t="shared" si="13"/>
        <v>43328.63958333333</v>
      </c>
      <c r="D89">
        <v>3.33</v>
      </c>
      <c r="E89">
        <f t="shared" si="14"/>
        <v>2</v>
      </c>
      <c r="F89">
        <f t="shared" si="15"/>
        <v>-2</v>
      </c>
      <c r="G89">
        <v>254.49</v>
      </c>
      <c r="H89">
        <f t="shared" si="16"/>
        <v>248.9</v>
      </c>
      <c r="I89">
        <f t="shared" si="17"/>
        <v>244.9</v>
      </c>
      <c r="J89">
        <v>397.41</v>
      </c>
      <c r="K89">
        <f t="shared" si="18"/>
        <v>396.1</v>
      </c>
      <c r="L89">
        <f t="shared" si="19"/>
        <v>392.1</v>
      </c>
      <c r="M89">
        <v>803.07</v>
      </c>
      <c r="N89">
        <f t="shared" si="20"/>
        <v>798.34</v>
      </c>
      <c r="O89">
        <f t="shared" si="21"/>
        <v>794.34</v>
      </c>
      <c r="Q89" t="s">
        <v>2</v>
      </c>
      <c r="R89">
        <f t="shared" si="22"/>
        <v>3.33</v>
      </c>
      <c r="S89">
        <f t="shared" si="23"/>
        <v>7.5900000000000034</v>
      </c>
      <c r="T89">
        <f t="shared" si="24"/>
        <v>3.3100000000000023</v>
      </c>
      <c r="U89">
        <f t="shared" si="25"/>
        <v>6.7300000000000182</v>
      </c>
    </row>
    <row r="90" spans="1:26" ht="14.45" hidden="1" x14ac:dyDescent="0.3">
      <c r="A90" s="1">
        <v>43328</v>
      </c>
      <c r="B90" s="17">
        <v>0.77500000000000002</v>
      </c>
      <c r="C90" s="10">
        <f t="shared" si="13"/>
        <v>43328.775000000001</v>
      </c>
      <c r="D90">
        <v>5.32</v>
      </c>
      <c r="E90">
        <f t="shared" si="14"/>
        <v>2</v>
      </c>
      <c r="F90">
        <f t="shared" si="15"/>
        <v>-2</v>
      </c>
      <c r="G90">
        <v>257.23</v>
      </c>
      <c r="H90">
        <f t="shared" si="16"/>
        <v>248.9</v>
      </c>
      <c r="I90">
        <f t="shared" si="17"/>
        <v>244.9</v>
      </c>
      <c r="J90">
        <v>400.47</v>
      </c>
      <c r="K90">
        <f t="shared" si="18"/>
        <v>396.1</v>
      </c>
      <c r="L90">
        <f t="shared" si="19"/>
        <v>392.1</v>
      </c>
      <c r="M90">
        <v>807.1</v>
      </c>
      <c r="N90">
        <f t="shared" si="20"/>
        <v>798.34</v>
      </c>
      <c r="O90">
        <f t="shared" si="21"/>
        <v>794.34</v>
      </c>
      <c r="Q90" t="s">
        <v>3</v>
      </c>
      <c r="R90">
        <f t="shared" si="22"/>
        <v>5.32</v>
      </c>
      <c r="S90">
        <f t="shared" si="23"/>
        <v>10.330000000000013</v>
      </c>
      <c r="T90">
        <f t="shared" si="24"/>
        <v>6.3700000000000045</v>
      </c>
      <c r="U90">
        <f t="shared" si="25"/>
        <v>10.759999999999991</v>
      </c>
    </row>
    <row r="91" spans="1:26" ht="14.45" hidden="1" x14ac:dyDescent="0.3">
      <c r="A91" s="1">
        <v>43328</v>
      </c>
      <c r="B91" s="17">
        <v>0.88958333333333339</v>
      </c>
      <c r="C91" s="10">
        <f t="shared" si="13"/>
        <v>43328.88958333333</v>
      </c>
      <c r="D91">
        <v>6.02</v>
      </c>
      <c r="E91">
        <f t="shared" si="14"/>
        <v>2</v>
      </c>
      <c r="F91">
        <f t="shared" si="15"/>
        <v>-2</v>
      </c>
      <c r="G91">
        <v>258.08999999999997</v>
      </c>
      <c r="H91">
        <f t="shared" si="16"/>
        <v>248.9</v>
      </c>
      <c r="I91">
        <f t="shared" si="17"/>
        <v>244.9</v>
      </c>
      <c r="J91">
        <v>401.5</v>
      </c>
      <c r="K91">
        <f t="shared" si="18"/>
        <v>396.1</v>
      </c>
      <c r="L91">
        <f t="shared" si="19"/>
        <v>392.1</v>
      </c>
      <c r="M91">
        <v>808.28</v>
      </c>
      <c r="N91">
        <f t="shared" si="20"/>
        <v>798.34</v>
      </c>
      <c r="O91">
        <f t="shared" si="21"/>
        <v>794.34</v>
      </c>
      <c r="Q91" t="s">
        <v>3</v>
      </c>
      <c r="R91">
        <f t="shared" si="22"/>
        <v>6.02</v>
      </c>
      <c r="S91">
        <f t="shared" si="23"/>
        <v>11.189999999999969</v>
      </c>
      <c r="T91">
        <f t="shared" si="24"/>
        <v>7.3999999999999773</v>
      </c>
      <c r="U91">
        <f t="shared" si="25"/>
        <v>11.939999999999941</v>
      </c>
    </row>
    <row r="92" spans="1:26" ht="14.45" hidden="1" x14ac:dyDescent="0.3">
      <c r="A92" s="1">
        <v>43329</v>
      </c>
      <c r="B92" s="17">
        <v>1.4583333333333332E-2</v>
      </c>
      <c r="C92" s="10">
        <f t="shared" si="13"/>
        <v>43329.01458333333</v>
      </c>
      <c r="D92">
        <v>6.63</v>
      </c>
      <c r="E92">
        <f t="shared" si="14"/>
        <v>2</v>
      </c>
      <c r="F92">
        <f t="shared" si="15"/>
        <v>-2</v>
      </c>
      <c r="G92">
        <v>258.88</v>
      </c>
      <c r="H92">
        <f t="shared" si="16"/>
        <v>248.9</v>
      </c>
      <c r="I92">
        <f t="shared" si="17"/>
        <v>244.9</v>
      </c>
      <c r="J92">
        <v>402.45</v>
      </c>
      <c r="K92">
        <f t="shared" si="18"/>
        <v>396.1</v>
      </c>
      <c r="L92">
        <f t="shared" si="19"/>
        <v>392.1</v>
      </c>
      <c r="M92">
        <v>809.58</v>
      </c>
      <c r="N92">
        <f t="shared" si="20"/>
        <v>798.34</v>
      </c>
      <c r="O92">
        <f t="shared" si="21"/>
        <v>794.34</v>
      </c>
      <c r="Q92" t="s">
        <v>3</v>
      </c>
      <c r="R92">
        <f t="shared" si="22"/>
        <v>6.63</v>
      </c>
      <c r="S92">
        <f t="shared" si="23"/>
        <v>11.97999999999999</v>
      </c>
      <c r="T92">
        <f t="shared" si="24"/>
        <v>8.3499999999999659</v>
      </c>
      <c r="U92">
        <f t="shared" si="25"/>
        <v>13.240000000000009</v>
      </c>
    </row>
    <row r="93" spans="1:26" ht="14.45" hidden="1" x14ac:dyDescent="0.3">
      <c r="A93" s="1">
        <v>43329</v>
      </c>
      <c r="B93" s="17">
        <v>0.13958333333333334</v>
      </c>
      <c r="C93" s="10">
        <f t="shared" si="13"/>
        <v>43329.13958333333</v>
      </c>
      <c r="D93">
        <v>7.44</v>
      </c>
      <c r="E93">
        <f t="shared" si="14"/>
        <v>2</v>
      </c>
      <c r="F93">
        <f t="shared" si="15"/>
        <v>-2</v>
      </c>
      <c r="G93">
        <v>259.95999999999998</v>
      </c>
      <c r="H93">
        <f t="shared" si="16"/>
        <v>248.9</v>
      </c>
      <c r="I93">
        <f t="shared" si="17"/>
        <v>244.9</v>
      </c>
      <c r="J93">
        <v>403.73</v>
      </c>
      <c r="K93">
        <f t="shared" si="18"/>
        <v>396.1</v>
      </c>
      <c r="L93">
        <f t="shared" si="19"/>
        <v>392.1</v>
      </c>
      <c r="M93">
        <v>811.22</v>
      </c>
      <c r="N93">
        <f t="shared" si="20"/>
        <v>798.34</v>
      </c>
      <c r="O93">
        <f t="shared" si="21"/>
        <v>794.34</v>
      </c>
      <c r="Q93" t="s">
        <v>3</v>
      </c>
      <c r="R93">
        <f t="shared" si="22"/>
        <v>7.44</v>
      </c>
      <c r="S93">
        <f t="shared" si="23"/>
        <v>13.059999999999974</v>
      </c>
      <c r="T93">
        <f t="shared" si="24"/>
        <v>9.6299999999999955</v>
      </c>
      <c r="U93">
        <f t="shared" si="25"/>
        <v>14.879999999999995</v>
      </c>
    </row>
    <row r="94" spans="1:26" ht="14.45" hidden="1" x14ac:dyDescent="0.3">
      <c r="A94" s="1">
        <v>43329</v>
      </c>
      <c r="B94" s="17">
        <v>0.22361111111111109</v>
      </c>
      <c r="C94" s="10">
        <f t="shared" si="13"/>
        <v>43329.223611111112</v>
      </c>
      <c r="D94">
        <v>8.06</v>
      </c>
      <c r="E94">
        <f t="shared" si="14"/>
        <v>2</v>
      </c>
      <c r="F94">
        <f t="shared" si="15"/>
        <v>-2</v>
      </c>
      <c r="G94">
        <v>260.75</v>
      </c>
      <c r="H94">
        <f t="shared" si="16"/>
        <v>248.9</v>
      </c>
      <c r="I94">
        <f t="shared" si="17"/>
        <v>244.9</v>
      </c>
      <c r="J94">
        <v>404.66</v>
      </c>
      <c r="K94">
        <f t="shared" si="18"/>
        <v>396.1</v>
      </c>
      <c r="L94">
        <f t="shared" si="19"/>
        <v>392.1</v>
      </c>
      <c r="M94">
        <v>812.49</v>
      </c>
      <c r="N94">
        <f t="shared" si="20"/>
        <v>798.34</v>
      </c>
      <c r="O94">
        <f t="shared" si="21"/>
        <v>794.34</v>
      </c>
      <c r="Q94" t="s">
        <v>3</v>
      </c>
      <c r="R94">
        <f t="shared" si="22"/>
        <v>8.06</v>
      </c>
      <c r="S94">
        <f t="shared" si="23"/>
        <v>13.849999999999994</v>
      </c>
      <c r="T94">
        <f t="shared" si="24"/>
        <v>10.560000000000002</v>
      </c>
      <c r="U94">
        <f t="shared" si="25"/>
        <v>16.149999999999977</v>
      </c>
    </row>
    <row r="95" spans="1:26" x14ac:dyDescent="0.25">
      <c r="A95" s="1">
        <v>43329</v>
      </c>
      <c r="B95" s="17">
        <v>0.42291666666666666</v>
      </c>
      <c r="C95" s="10">
        <f t="shared" si="13"/>
        <v>43329.42291666667</v>
      </c>
      <c r="D95">
        <v>0</v>
      </c>
      <c r="E95">
        <f t="shared" si="14"/>
        <v>2</v>
      </c>
      <c r="F95">
        <f t="shared" si="15"/>
        <v>-2</v>
      </c>
      <c r="G95">
        <v>250.09</v>
      </c>
      <c r="H95">
        <f t="shared" si="16"/>
        <v>248.9</v>
      </c>
      <c r="I95">
        <f t="shared" si="17"/>
        <v>244.9</v>
      </c>
      <c r="J95">
        <v>392.37</v>
      </c>
      <c r="K95">
        <f t="shared" si="18"/>
        <v>396.1</v>
      </c>
      <c r="L95">
        <f t="shared" si="19"/>
        <v>392.1</v>
      </c>
      <c r="M95">
        <v>796.19</v>
      </c>
      <c r="N95">
        <f t="shared" si="20"/>
        <v>798.34</v>
      </c>
      <c r="O95">
        <f t="shared" si="21"/>
        <v>794.34</v>
      </c>
      <c r="P95" t="s">
        <v>1</v>
      </c>
      <c r="Q95" t="s">
        <v>2</v>
      </c>
      <c r="R95">
        <f t="shared" si="22"/>
        <v>0</v>
      </c>
      <c r="S95">
        <f t="shared" si="23"/>
        <v>3.1899999999999977</v>
      </c>
      <c r="T95">
        <f t="shared" si="24"/>
        <v>-1.7300000000000182</v>
      </c>
      <c r="U95">
        <f t="shared" si="25"/>
        <v>-0.14999999999997726</v>
      </c>
      <c r="X95" s="6" t="s">
        <v>87</v>
      </c>
      <c r="Z95" t="s">
        <v>123</v>
      </c>
    </row>
    <row r="96" spans="1:26" x14ac:dyDescent="0.25">
      <c r="A96" s="1">
        <v>43329</v>
      </c>
      <c r="B96" s="17">
        <v>0.47291666666666665</v>
      </c>
      <c r="C96" s="10">
        <f t="shared" si="13"/>
        <v>43329.472916666666</v>
      </c>
      <c r="D96">
        <v>-0.17</v>
      </c>
      <c r="E96">
        <f t="shared" si="14"/>
        <v>2</v>
      </c>
      <c r="F96">
        <f t="shared" si="15"/>
        <v>-2</v>
      </c>
      <c r="G96">
        <v>249.96</v>
      </c>
      <c r="H96">
        <f t="shared" si="16"/>
        <v>248.9</v>
      </c>
      <c r="I96">
        <f t="shared" si="17"/>
        <v>244.9</v>
      </c>
      <c r="J96">
        <v>392.13</v>
      </c>
      <c r="K96">
        <f t="shared" si="18"/>
        <v>396.1</v>
      </c>
      <c r="L96">
        <f t="shared" si="19"/>
        <v>392.1</v>
      </c>
      <c r="M96">
        <v>795.8</v>
      </c>
      <c r="N96">
        <f t="shared" si="20"/>
        <v>798.34</v>
      </c>
      <c r="O96">
        <f t="shared" si="21"/>
        <v>794.34</v>
      </c>
      <c r="Q96" t="s">
        <v>2</v>
      </c>
      <c r="R96">
        <f t="shared" si="22"/>
        <v>-0.17</v>
      </c>
      <c r="S96">
        <f t="shared" si="23"/>
        <v>3.0600000000000023</v>
      </c>
      <c r="T96">
        <f t="shared" si="24"/>
        <v>-1.9700000000000273</v>
      </c>
      <c r="U96">
        <f t="shared" si="25"/>
        <v>-0.54000000000007731</v>
      </c>
      <c r="Z96" t="s">
        <v>110</v>
      </c>
    </row>
    <row r="97" spans="1:26" x14ac:dyDescent="0.25">
      <c r="A97" s="1">
        <v>43329</v>
      </c>
      <c r="B97" s="17">
        <v>0.63958333333333328</v>
      </c>
      <c r="C97" s="10">
        <f t="shared" si="13"/>
        <v>43329.63958333333</v>
      </c>
      <c r="D97">
        <v>-0.3</v>
      </c>
      <c r="E97">
        <f t="shared" si="14"/>
        <v>2</v>
      </c>
      <c r="F97">
        <f t="shared" si="15"/>
        <v>-2</v>
      </c>
      <c r="G97">
        <v>249.97</v>
      </c>
      <c r="H97">
        <f t="shared" si="16"/>
        <v>248.9</v>
      </c>
      <c r="I97">
        <f t="shared" si="17"/>
        <v>244.9</v>
      </c>
      <c r="J97">
        <v>391.9</v>
      </c>
      <c r="K97">
        <f t="shared" si="18"/>
        <v>396.1</v>
      </c>
      <c r="L97">
        <f t="shared" si="19"/>
        <v>392.1</v>
      </c>
      <c r="M97">
        <v>795.45</v>
      </c>
      <c r="N97">
        <f t="shared" si="20"/>
        <v>798.34</v>
      </c>
      <c r="O97">
        <f t="shared" si="21"/>
        <v>794.34</v>
      </c>
      <c r="Q97" t="s">
        <v>2</v>
      </c>
      <c r="R97">
        <f t="shared" si="22"/>
        <v>-0.3</v>
      </c>
      <c r="S97">
        <f t="shared" si="23"/>
        <v>3.0699999999999932</v>
      </c>
      <c r="T97">
        <f t="shared" si="24"/>
        <v>-2.2000000000000455</v>
      </c>
      <c r="U97">
        <f t="shared" si="25"/>
        <v>-0.88999999999998636</v>
      </c>
    </row>
    <row r="98" spans="1:26" ht="14.45" hidden="1" x14ac:dyDescent="0.3">
      <c r="A98" s="1">
        <v>43329</v>
      </c>
      <c r="B98" s="17">
        <v>0.77500000000000002</v>
      </c>
      <c r="C98" s="10">
        <f t="shared" si="13"/>
        <v>43329.775000000001</v>
      </c>
      <c r="D98">
        <v>-0.28000000000000003</v>
      </c>
      <c r="E98">
        <f t="shared" si="14"/>
        <v>2</v>
      </c>
      <c r="F98">
        <f t="shared" si="15"/>
        <v>-2</v>
      </c>
      <c r="G98">
        <v>249.98</v>
      </c>
      <c r="H98">
        <f t="shared" si="16"/>
        <v>248.9</v>
      </c>
      <c r="I98">
        <f t="shared" si="17"/>
        <v>244.9</v>
      </c>
      <c r="J98">
        <v>391.84</v>
      </c>
      <c r="K98">
        <f t="shared" si="18"/>
        <v>396.1</v>
      </c>
      <c r="L98">
        <f t="shared" si="19"/>
        <v>392.1</v>
      </c>
      <c r="M98">
        <v>795.46</v>
      </c>
      <c r="N98">
        <f t="shared" si="20"/>
        <v>798.34</v>
      </c>
      <c r="O98">
        <f t="shared" si="21"/>
        <v>794.34</v>
      </c>
      <c r="Q98" t="s">
        <v>3</v>
      </c>
      <c r="R98">
        <f t="shared" si="22"/>
        <v>-0.28000000000000003</v>
      </c>
      <c r="S98">
        <f t="shared" si="23"/>
        <v>3.0799999999999841</v>
      </c>
      <c r="T98">
        <f t="shared" si="24"/>
        <v>-2.2600000000000477</v>
      </c>
      <c r="U98">
        <f t="shared" si="25"/>
        <v>-0.87999999999999545</v>
      </c>
    </row>
    <row r="99" spans="1:26" ht="14.45" hidden="1" x14ac:dyDescent="0.3">
      <c r="A99" s="1">
        <v>43329</v>
      </c>
      <c r="B99" s="17">
        <v>0.88958333333333339</v>
      </c>
      <c r="C99" s="10">
        <f t="shared" si="13"/>
        <v>43329.88958333333</v>
      </c>
      <c r="D99">
        <v>-1.56</v>
      </c>
      <c r="E99">
        <f t="shared" si="14"/>
        <v>2</v>
      </c>
      <c r="F99">
        <f t="shared" si="15"/>
        <v>-2</v>
      </c>
      <c r="G99">
        <v>248.72</v>
      </c>
      <c r="H99">
        <f t="shared" si="16"/>
        <v>248.9</v>
      </c>
      <c r="I99">
        <f t="shared" si="17"/>
        <v>244.9</v>
      </c>
      <c r="J99">
        <v>389.81</v>
      </c>
      <c r="K99">
        <f t="shared" si="18"/>
        <v>396.1</v>
      </c>
      <c r="L99">
        <f t="shared" si="19"/>
        <v>392.1</v>
      </c>
      <c r="M99">
        <v>792.91</v>
      </c>
      <c r="N99">
        <f t="shared" si="20"/>
        <v>798.34</v>
      </c>
      <c r="O99">
        <f t="shared" si="21"/>
        <v>794.34</v>
      </c>
      <c r="Q99" t="s">
        <v>3</v>
      </c>
      <c r="R99">
        <f t="shared" si="22"/>
        <v>-1.56</v>
      </c>
      <c r="S99">
        <f t="shared" si="23"/>
        <v>1.8199999999999932</v>
      </c>
      <c r="T99">
        <f t="shared" si="24"/>
        <v>-4.2900000000000205</v>
      </c>
      <c r="U99">
        <f t="shared" si="25"/>
        <v>-3.4300000000000637</v>
      </c>
    </row>
    <row r="100" spans="1:26" ht="14.45" hidden="1" x14ac:dyDescent="0.3">
      <c r="A100" s="1">
        <v>43330</v>
      </c>
      <c r="B100" s="17">
        <v>1.4583333333333332E-2</v>
      </c>
      <c r="C100" s="10">
        <f t="shared" si="13"/>
        <v>43330.01458333333</v>
      </c>
      <c r="D100">
        <v>-2.81</v>
      </c>
      <c r="E100">
        <f t="shared" si="14"/>
        <v>2</v>
      </c>
      <c r="F100">
        <f t="shared" si="15"/>
        <v>-2</v>
      </c>
      <c r="G100">
        <v>246.57</v>
      </c>
      <c r="H100">
        <f t="shared" si="16"/>
        <v>248.9</v>
      </c>
      <c r="I100">
        <f t="shared" si="17"/>
        <v>244.9</v>
      </c>
      <c r="J100">
        <v>387.91</v>
      </c>
      <c r="K100">
        <f t="shared" si="18"/>
        <v>396.1</v>
      </c>
      <c r="L100">
        <f t="shared" si="19"/>
        <v>392.1</v>
      </c>
      <c r="M100">
        <v>790.62</v>
      </c>
      <c r="N100">
        <f t="shared" si="20"/>
        <v>798.34</v>
      </c>
      <c r="O100">
        <f t="shared" si="21"/>
        <v>794.34</v>
      </c>
      <c r="Q100" t="s">
        <v>3</v>
      </c>
      <c r="R100">
        <f t="shared" si="22"/>
        <v>-2.81</v>
      </c>
      <c r="S100">
        <f t="shared" si="23"/>
        <v>-0.33000000000001251</v>
      </c>
      <c r="T100">
        <f t="shared" si="24"/>
        <v>-6.1899999999999977</v>
      </c>
      <c r="U100">
        <f t="shared" si="25"/>
        <v>-5.7200000000000273</v>
      </c>
    </row>
    <row r="101" spans="1:26" ht="14.45" hidden="1" x14ac:dyDescent="0.3">
      <c r="A101" s="1">
        <v>43331</v>
      </c>
      <c r="B101" s="17">
        <v>0.88958333333333339</v>
      </c>
      <c r="C101" s="10">
        <f t="shared" si="13"/>
        <v>43331.88958333333</v>
      </c>
      <c r="D101">
        <v>-4.43</v>
      </c>
      <c r="E101">
        <f t="shared" si="14"/>
        <v>2</v>
      </c>
      <c r="F101">
        <f t="shared" si="15"/>
        <v>-2</v>
      </c>
      <c r="G101">
        <v>244.4</v>
      </c>
      <c r="H101">
        <f t="shared" si="16"/>
        <v>248.9</v>
      </c>
      <c r="I101">
        <f t="shared" si="17"/>
        <v>244.9</v>
      </c>
      <c r="J101">
        <v>385.39</v>
      </c>
      <c r="K101">
        <f t="shared" si="18"/>
        <v>396.1</v>
      </c>
      <c r="L101">
        <f t="shared" si="19"/>
        <v>392.1</v>
      </c>
      <c r="M101">
        <v>787.55</v>
      </c>
      <c r="N101">
        <f t="shared" si="20"/>
        <v>798.34</v>
      </c>
      <c r="O101">
        <f t="shared" si="21"/>
        <v>794.34</v>
      </c>
      <c r="Q101" t="s">
        <v>3</v>
      </c>
      <c r="R101">
        <f t="shared" si="22"/>
        <v>-4.43</v>
      </c>
      <c r="S101">
        <f t="shared" si="23"/>
        <v>-2.5</v>
      </c>
      <c r="T101">
        <f t="shared" si="24"/>
        <v>-8.7100000000000364</v>
      </c>
      <c r="U101">
        <f t="shared" si="25"/>
        <v>-8.7900000000000773</v>
      </c>
    </row>
    <row r="102" spans="1:26" ht="14.45" hidden="1" x14ac:dyDescent="0.3">
      <c r="A102" s="1">
        <v>43332</v>
      </c>
      <c r="B102" s="17">
        <v>0.13958333333333334</v>
      </c>
      <c r="C102" s="10">
        <f t="shared" si="13"/>
        <v>43332.13958333333</v>
      </c>
      <c r="D102">
        <v>-4.71</v>
      </c>
      <c r="E102">
        <f t="shared" si="14"/>
        <v>2</v>
      </c>
      <c r="F102">
        <f t="shared" si="15"/>
        <v>-2</v>
      </c>
      <c r="G102">
        <v>244.04</v>
      </c>
      <c r="H102">
        <f t="shared" si="16"/>
        <v>248.9</v>
      </c>
      <c r="I102">
        <f t="shared" si="17"/>
        <v>244.9</v>
      </c>
      <c r="J102">
        <v>385.01</v>
      </c>
      <c r="K102">
        <f t="shared" si="18"/>
        <v>396.1</v>
      </c>
      <c r="L102">
        <f t="shared" si="19"/>
        <v>392.1</v>
      </c>
      <c r="M102">
        <v>787.08</v>
      </c>
      <c r="N102">
        <f t="shared" si="20"/>
        <v>798.34</v>
      </c>
      <c r="O102">
        <f t="shared" si="21"/>
        <v>794.34</v>
      </c>
      <c r="Q102" t="s">
        <v>3</v>
      </c>
      <c r="R102">
        <f t="shared" si="22"/>
        <v>-4.71</v>
      </c>
      <c r="S102">
        <f t="shared" si="23"/>
        <v>-2.8600000000000136</v>
      </c>
      <c r="T102">
        <f t="shared" si="24"/>
        <v>-9.0900000000000318</v>
      </c>
      <c r="U102">
        <f t="shared" si="25"/>
        <v>-9.2599999999999909</v>
      </c>
    </row>
    <row r="103" spans="1:26" ht="14.45" hidden="1" x14ac:dyDescent="0.3">
      <c r="A103" s="1">
        <v>43332</v>
      </c>
      <c r="B103" s="17">
        <v>0.22361111111111109</v>
      </c>
      <c r="C103" s="10">
        <f t="shared" si="13"/>
        <v>43332.223611111112</v>
      </c>
      <c r="D103">
        <v>-4.8899999999999997</v>
      </c>
      <c r="E103">
        <f t="shared" si="14"/>
        <v>2</v>
      </c>
      <c r="F103">
        <f t="shared" si="15"/>
        <v>-2</v>
      </c>
      <c r="G103">
        <v>243.83</v>
      </c>
      <c r="H103">
        <f t="shared" si="16"/>
        <v>248.9</v>
      </c>
      <c r="I103">
        <f t="shared" si="17"/>
        <v>244.9</v>
      </c>
      <c r="J103">
        <v>384.77</v>
      </c>
      <c r="K103">
        <f t="shared" si="18"/>
        <v>396.1</v>
      </c>
      <c r="L103">
        <f t="shared" si="19"/>
        <v>392.1</v>
      </c>
      <c r="M103">
        <v>786.82</v>
      </c>
      <c r="N103">
        <f t="shared" si="20"/>
        <v>798.34</v>
      </c>
      <c r="O103">
        <f t="shared" si="21"/>
        <v>794.34</v>
      </c>
      <c r="Q103" t="s">
        <v>3</v>
      </c>
      <c r="R103">
        <f t="shared" si="22"/>
        <v>-4.8899999999999997</v>
      </c>
      <c r="S103">
        <f t="shared" si="23"/>
        <v>-3.0699999999999932</v>
      </c>
      <c r="T103">
        <f t="shared" si="24"/>
        <v>-9.3300000000000409</v>
      </c>
      <c r="U103">
        <f t="shared" si="25"/>
        <v>-9.5199999999999818</v>
      </c>
    </row>
    <row r="104" spans="1:26" x14ac:dyDescent="0.25">
      <c r="A104" s="1">
        <v>43332</v>
      </c>
      <c r="B104" s="17">
        <v>0.42291666666666666</v>
      </c>
      <c r="C104" s="10">
        <f t="shared" si="13"/>
        <v>43332.42291666667</v>
      </c>
      <c r="D104">
        <v>-0.06</v>
      </c>
      <c r="E104">
        <f t="shared" si="14"/>
        <v>2</v>
      </c>
      <c r="F104">
        <f t="shared" si="15"/>
        <v>-2</v>
      </c>
      <c r="G104">
        <v>250.23</v>
      </c>
      <c r="H104">
        <f t="shared" si="16"/>
        <v>248.9</v>
      </c>
      <c r="I104">
        <f t="shared" si="17"/>
        <v>244.9</v>
      </c>
      <c r="J104">
        <v>392.16</v>
      </c>
      <c r="K104">
        <f t="shared" si="18"/>
        <v>396.1</v>
      </c>
      <c r="L104">
        <f t="shared" si="19"/>
        <v>392.1</v>
      </c>
      <c r="M104">
        <v>796.18</v>
      </c>
      <c r="N104">
        <f t="shared" si="20"/>
        <v>798.34</v>
      </c>
      <c r="O104">
        <f t="shared" si="21"/>
        <v>794.34</v>
      </c>
      <c r="P104" t="s">
        <v>1</v>
      </c>
      <c r="Q104" t="s">
        <v>2</v>
      </c>
      <c r="R104">
        <f t="shared" si="22"/>
        <v>-0.06</v>
      </c>
      <c r="S104">
        <f t="shared" si="23"/>
        <v>3.3299999999999841</v>
      </c>
      <c r="T104">
        <f t="shared" si="24"/>
        <v>-1.9399999999999977</v>
      </c>
      <c r="U104">
        <f t="shared" si="25"/>
        <v>-0.16000000000008185</v>
      </c>
      <c r="X104" s="6" t="s">
        <v>87</v>
      </c>
      <c r="Z104" t="s">
        <v>124</v>
      </c>
    </row>
    <row r="105" spans="1:26" x14ac:dyDescent="0.25">
      <c r="A105" s="1">
        <v>43332</v>
      </c>
      <c r="B105" s="17">
        <v>0.47291666666666665</v>
      </c>
      <c r="C105" s="10">
        <f t="shared" si="13"/>
        <v>43332.472916666666</v>
      </c>
      <c r="D105">
        <v>0</v>
      </c>
      <c r="E105">
        <f t="shared" si="14"/>
        <v>2</v>
      </c>
      <c r="F105">
        <f t="shared" si="15"/>
        <v>-2</v>
      </c>
      <c r="G105">
        <v>250.39</v>
      </c>
      <c r="H105">
        <f t="shared" si="16"/>
        <v>248.9</v>
      </c>
      <c r="I105">
        <f t="shared" si="17"/>
        <v>244.9</v>
      </c>
      <c r="J105">
        <v>392.28</v>
      </c>
      <c r="K105">
        <f t="shared" si="18"/>
        <v>396.1</v>
      </c>
      <c r="L105">
        <f t="shared" si="19"/>
        <v>392.1</v>
      </c>
      <c r="M105">
        <v>796.19</v>
      </c>
      <c r="N105">
        <f t="shared" si="20"/>
        <v>798.34</v>
      </c>
      <c r="O105">
        <f t="shared" si="21"/>
        <v>794.34</v>
      </c>
      <c r="Q105" t="s">
        <v>2</v>
      </c>
      <c r="R105">
        <f t="shared" si="22"/>
        <v>0</v>
      </c>
      <c r="S105">
        <f t="shared" si="23"/>
        <v>3.4899999999999807</v>
      </c>
      <c r="T105">
        <f t="shared" si="24"/>
        <v>-1.82000000000005</v>
      </c>
      <c r="U105">
        <f t="shared" si="25"/>
        <v>-0.14999999999997726</v>
      </c>
      <c r="Z105" t="s">
        <v>110</v>
      </c>
    </row>
    <row r="106" spans="1:26" x14ac:dyDescent="0.25">
      <c r="A106" s="1">
        <v>43332</v>
      </c>
      <c r="B106" s="17">
        <v>0.63958333333333328</v>
      </c>
      <c r="C106" s="10">
        <f t="shared" si="13"/>
        <v>43332.63958333333</v>
      </c>
      <c r="D106">
        <v>0.33</v>
      </c>
      <c r="E106">
        <f t="shared" si="14"/>
        <v>2</v>
      </c>
      <c r="F106">
        <f t="shared" si="15"/>
        <v>-2</v>
      </c>
      <c r="G106">
        <v>251.01</v>
      </c>
      <c r="H106">
        <f t="shared" si="16"/>
        <v>248.9</v>
      </c>
      <c r="I106">
        <f t="shared" si="17"/>
        <v>244.9</v>
      </c>
      <c r="J106">
        <v>392.77</v>
      </c>
      <c r="K106">
        <f t="shared" si="18"/>
        <v>396.1</v>
      </c>
      <c r="L106">
        <f t="shared" si="19"/>
        <v>392.1</v>
      </c>
      <c r="M106">
        <v>796.66</v>
      </c>
      <c r="N106">
        <f t="shared" si="20"/>
        <v>798.34</v>
      </c>
      <c r="O106">
        <f t="shared" si="21"/>
        <v>794.34</v>
      </c>
      <c r="Q106" t="s">
        <v>2</v>
      </c>
      <c r="R106">
        <f t="shared" si="22"/>
        <v>0.33</v>
      </c>
      <c r="S106">
        <f t="shared" si="23"/>
        <v>4.1099999999999852</v>
      </c>
      <c r="T106">
        <f t="shared" si="24"/>
        <v>-1.3300000000000409</v>
      </c>
      <c r="U106">
        <f t="shared" si="25"/>
        <v>0.31999999999993634</v>
      </c>
    </row>
    <row r="107" spans="1:26" ht="14.45" hidden="1" x14ac:dyDescent="0.3">
      <c r="A107" s="1">
        <v>43333</v>
      </c>
      <c r="B107" s="17">
        <v>0.39930555555555558</v>
      </c>
      <c r="C107" s="10">
        <f t="shared" si="13"/>
        <v>43333.399305555555</v>
      </c>
      <c r="D107">
        <v>-4.7</v>
      </c>
      <c r="E107">
        <f t="shared" si="14"/>
        <v>2</v>
      </c>
      <c r="F107">
        <f t="shared" si="15"/>
        <v>-2</v>
      </c>
      <c r="G107">
        <v>244.43</v>
      </c>
      <c r="H107">
        <f t="shared" si="16"/>
        <v>248.9</v>
      </c>
      <c r="I107">
        <f t="shared" si="17"/>
        <v>244.9</v>
      </c>
      <c r="J107">
        <v>385.02</v>
      </c>
      <c r="K107">
        <f t="shared" si="18"/>
        <v>396.1</v>
      </c>
      <c r="L107">
        <f t="shared" si="19"/>
        <v>392.1</v>
      </c>
      <c r="M107">
        <v>786.88</v>
      </c>
      <c r="N107">
        <f t="shared" si="20"/>
        <v>798.34</v>
      </c>
      <c r="O107">
        <f t="shared" si="21"/>
        <v>794.34</v>
      </c>
      <c r="Q107" t="s">
        <v>3</v>
      </c>
      <c r="R107">
        <f t="shared" si="22"/>
        <v>-4.7</v>
      </c>
      <c r="S107">
        <f t="shared" si="23"/>
        <v>-2.4699999999999989</v>
      </c>
      <c r="T107">
        <f t="shared" si="24"/>
        <v>-9.0800000000000409</v>
      </c>
      <c r="U107">
        <f t="shared" si="25"/>
        <v>-9.4600000000000364</v>
      </c>
      <c r="V107" t="s">
        <v>97</v>
      </c>
    </row>
    <row r="108" spans="1:26" x14ac:dyDescent="0.25">
      <c r="A108" s="1">
        <v>43333</v>
      </c>
      <c r="B108" s="17">
        <v>0.42638888888888887</v>
      </c>
      <c r="C108" s="10">
        <f t="shared" si="13"/>
        <v>43333.426388888889</v>
      </c>
      <c r="D108">
        <v>0.11</v>
      </c>
      <c r="E108">
        <f t="shared" si="14"/>
        <v>2</v>
      </c>
      <c r="F108">
        <f t="shared" si="15"/>
        <v>-2</v>
      </c>
      <c r="G108">
        <v>250.94</v>
      </c>
      <c r="H108">
        <f t="shared" si="16"/>
        <v>248.9</v>
      </c>
      <c r="I108">
        <f t="shared" si="17"/>
        <v>244.9</v>
      </c>
      <c r="J108">
        <v>392.53</v>
      </c>
      <c r="K108">
        <f t="shared" si="18"/>
        <v>396.1</v>
      </c>
      <c r="L108">
        <f t="shared" si="19"/>
        <v>392.1</v>
      </c>
      <c r="M108">
        <v>796.88</v>
      </c>
      <c r="N108">
        <f t="shared" si="20"/>
        <v>798.34</v>
      </c>
      <c r="O108">
        <f t="shared" si="21"/>
        <v>794.34</v>
      </c>
      <c r="P108" t="s">
        <v>1</v>
      </c>
      <c r="Q108" t="s">
        <v>2</v>
      </c>
      <c r="R108">
        <f t="shared" si="22"/>
        <v>0.11</v>
      </c>
      <c r="S108">
        <f t="shared" si="23"/>
        <v>4.039999999999992</v>
      </c>
      <c r="T108">
        <f t="shared" si="24"/>
        <v>-1.57000000000005</v>
      </c>
      <c r="U108">
        <f t="shared" si="25"/>
        <v>0.53999999999996362</v>
      </c>
      <c r="X108" s="6" t="s">
        <v>87</v>
      </c>
      <c r="Z108" t="s">
        <v>125</v>
      </c>
    </row>
    <row r="109" spans="1:26" x14ac:dyDescent="0.25">
      <c r="A109" s="1">
        <v>43333</v>
      </c>
      <c r="B109" s="17">
        <v>0.47291666666666665</v>
      </c>
      <c r="C109" s="10">
        <f t="shared" si="13"/>
        <v>43333.472916666666</v>
      </c>
      <c r="D109">
        <v>0.88</v>
      </c>
      <c r="E109">
        <f t="shared" si="14"/>
        <v>2</v>
      </c>
      <c r="F109">
        <f t="shared" si="15"/>
        <v>-2</v>
      </c>
      <c r="G109">
        <v>252.02</v>
      </c>
      <c r="J109">
        <v>393.74</v>
      </c>
      <c r="M109">
        <v>798.32</v>
      </c>
      <c r="Q109" t="s">
        <v>2</v>
      </c>
      <c r="R109">
        <f t="shared" si="22"/>
        <v>0.88</v>
      </c>
      <c r="S109">
        <f t="shared" si="23"/>
        <v>5.1200000000000045</v>
      </c>
      <c r="T109">
        <f t="shared" si="24"/>
        <v>-0.36000000000001364</v>
      </c>
      <c r="U109">
        <f t="shared" si="25"/>
        <v>1.9800000000000182</v>
      </c>
      <c r="Z109" t="s">
        <v>110</v>
      </c>
    </row>
    <row r="110" spans="1:26" x14ac:dyDescent="0.25">
      <c r="A110" s="1">
        <v>43333</v>
      </c>
      <c r="B110" s="17">
        <v>0.63958333333333328</v>
      </c>
      <c r="C110" s="10">
        <f t="shared" si="13"/>
        <v>43333.63958333333</v>
      </c>
      <c r="D110">
        <v>4.0199999999999996</v>
      </c>
      <c r="E110">
        <f t="shared" si="14"/>
        <v>2</v>
      </c>
      <c r="F110">
        <f t="shared" si="15"/>
        <v>-2</v>
      </c>
      <c r="G110">
        <v>256.41000000000003</v>
      </c>
      <c r="J110">
        <v>398.53</v>
      </c>
      <c r="M110">
        <v>804.45</v>
      </c>
      <c r="Q110" t="s">
        <v>2</v>
      </c>
      <c r="R110">
        <f t="shared" si="22"/>
        <v>4.0199999999999996</v>
      </c>
      <c r="S110">
        <f t="shared" si="23"/>
        <v>9.5100000000000193</v>
      </c>
      <c r="T110">
        <f t="shared" si="24"/>
        <v>4.42999999999995</v>
      </c>
      <c r="U110">
        <f t="shared" si="25"/>
        <v>8.1100000000000136</v>
      </c>
    </row>
    <row r="111" spans="1:26" ht="14.45" hidden="1" x14ac:dyDescent="0.3">
      <c r="A111" s="1">
        <v>43333</v>
      </c>
      <c r="B111" s="17">
        <v>0.77500000000000002</v>
      </c>
      <c r="C111" s="10">
        <f t="shared" si="13"/>
        <v>43333.775000000001</v>
      </c>
      <c r="D111">
        <v>6.08</v>
      </c>
      <c r="E111">
        <f t="shared" si="14"/>
        <v>2</v>
      </c>
      <c r="F111">
        <f t="shared" si="15"/>
        <v>-2</v>
      </c>
      <c r="G111">
        <v>259.23</v>
      </c>
      <c r="J111">
        <v>401.64</v>
      </c>
      <c r="M111">
        <v>808.56</v>
      </c>
      <c r="Q111" t="s">
        <v>3</v>
      </c>
      <c r="R111">
        <f t="shared" si="22"/>
        <v>6.08</v>
      </c>
      <c r="S111">
        <f t="shared" si="23"/>
        <v>12.330000000000013</v>
      </c>
      <c r="T111">
        <f t="shared" si="24"/>
        <v>7.5399999999999636</v>
      </c>
      <c r="U111">
        <f t="shared" si="25"/>
        <v>12.219999999999914</v>
      </c>
    </row>
    <row r="112" spans="1:26" ht="14.45" hidden="1" x14ac:dyDescent="0.3">
      <c r="A112" s="1">
        <v>43333</v>
      </c>
      <c r="B112" s="17">
        <v>0.88958333333333339</v>
      </c>
      <c r="C112" s="10">
        <f t="shared" si="13"/>
        <v>43333.88958333333</v>
      </c>
      <c r="D112">
        <v>6.22</v>
      </c>
      <c r="E112">
        <f t="shared" si="14"/>
        <v>2</v>
      </c>
      <c r="F112">
        <f t="shared" si="15"/>
        <v>-2</v>
      </c>
      <c r="G112">
        <v>259.31</v>
      </c>
      <c r="J112">
        <v>401.6</v>
      </c>
      <c r="M112">
        <v>808.67</v>
      </c>
      <c r="Q112" t="s">
        <v>3</v>
      </c>
      <c r="R112">
        <f t="shared" si="22"/>
        <v>6.22</v>
      </c>
      <c r="S112">
        <f t="shared" si="23"/>
        <v>12.409999999999997</v>
      </c>
      <c r="T112">
        <f t="shared" si="24"/>
        <v>7.5</v>
      </c>
      <c r="U112">
        <f t="shared" si="25"/>
        <v>12.329999999999927</v>
      </c>
    </row>
    <row r="113" spans="1:26" ht="14.45" hidden="1" x14ac:dyDescent="0.3">
      <c r="A113" s="1">
        <v>43334</v>
      </c>
      <c r="B113" s="17">
        <v>1.4583333333333332E-2</v>
      </c>
      <c r="C113" s="10">
        <f t="shared" si="13"/>
        <v>43334.01458333333</v>
      </c>
      <c r="D113">
        <v>5.37</v>
      </c>
      <c r="E113">
        <f t="shared" si="14"/>
        <v>2</v>
      </c>
      <c r="F113">
        <f t="shared" si="15"/>
        <v>-2</v>
      </c>
      <c r="G113">
        <v>258.12</v>
      </c>
      <c r="J113">
        <v>400.27</v>
      </c>
      <c r="M113">
        <v>807.04</v>
      </c>
      <c r="Q113" t="s">
        <v>3</v>
      </c>
      <c r="R113">
        <f t="shared" si="22"/>
        <v>5.37</v>
      </c>
      <c r="S113">
        <f t="shared" si="23"/>
        <v>11.219999999999999</v>
      </c>
      <c r="T113">
        <f t="shared" si="24"/>
        <v>6.1699999999999591</v>
      </c>
      <c r="U113">
        <f t="shared" si="25"/>
        <v>10.699999999999932</v>
      </c>
    </row>
    <row r="114" spans="1:26" ht="14.45" hidden="1" x14ac:dyDescent="0.3">
      <c r="A114" s="1">
        <v>43334</v>
      </c>
      <c r="B114" s="17">
        <v>0.13958333333333334</v>
      </c>
      <c r="C114" s="10">
        <f t="shared" si="13"/>
        <v>43334.13958333333</v>
      </c>
      <c r="D114">
        <v>4.43</v>
      </c>
      <c r="E114">
        <f t="shared" si="14"/>
        <v>2</v>
      </c>
      <c r="F114">
        <f t="shared" si="15"/>
        <v>-2</v>
      </c>
      <c r="G114">
        <v>256.89</v>
      </c>
      <c r="J114">
        <v>398.84</v>
      </c>
      <c r="M114">
        <v>805.25</v>
      </c>
      <c r="Q114" t="s">
        <v>3</v>
      </c>
      <c r="R114">
        <f t="shared" si="22"/>
        <v>4.43</v>
      </c>
      <c r="S114">
        <f t="shared" si="23"/>
        <v>9.9899999999999807</v>
      </c>
      <c r="T114">
        <f t="shared" si="24"/>
        <v>4.7399999999999523</v>
      </c>
      <c r="U114">
        <f t="shared" si="25"/>
        <v>8.9099999999999682</v>
      </c>
    </row>
    <row r="115" spans="1:26" ht="14.45" hidden="1" x14ac:dyDescent="0.3">
      <c r="A115" s="1">
        <v>43334</v>
      </c>
      <c r="B115" s="17">
        <v>0.22291666666666665</v>
      </c>
      <c r="C115" s="10">
        <f t="shared" si="13"/>
        <v>43334.222916666666</v>
      </c>
      <c r="D115">
        <v>3.84</v>
      </c>
      <c r="E115">
        <f t="shared" si="14"/>
        <v>2</v>
      </c>
      <c r="F115">
        <f t="shared" si="15"/>
        <v>-2</v>
      </c>
      <c r="G115">
        <v>256.10000000000002</v>
      </c>
      <c r="J115">
        <v>397.95</v>
      </c>
      <c r="M115">
        <v>804.2</v>
      </c>
      <c r="Q115" t="s">
        <v>3</v>
      </c>
      <c r="R115">
        <f t="shared" si="22"/>
        <v>3.84</v>
      </c>
      <c r="S115">
        <f t="shared" si="23"/>
        <v>9.2000000000000171</v>
      </c>
      <c r="T115">
        <f t="shared" si="24"/>
        <v>3.8499999999999659</v>
      </c>
      <c r="U115">
        <f t="shared" si="25"/>
        <v>7.8600000000000136</v>
      </c>
    </row>
    <row r="116" spans="1:26" x14ac:dyDescent="0.25">
      <c r="A116" s="1">
        <v>43334</v>
      </c>
      <c r="B116" s="17">
        <v>0.41319444444444442</v>
      </c>
      <c r="C116" s="10">
        <f t="shared" si="13"/>
        <v>43334.413194444445</v>
      </c>
      <c r="D116">
        <v>-0.03</v>
      </c>
      <c r="E116">
        <f t="shared" si="14"/>
        <v>2</v>
      </c>
      <c r="F116">
        <f t="shared" si="15"/>
        <v>-2</v>
      </c>
      <c r="G116">
        <v>251.19</v>
      </c>
      <c r="J116">
        <v>392.2</v>
      </c>
      <c r="M116">
        <v>796.25</v>
      </c>
      <c r="P116" t="s">
        <v>1</v>
      </c>
      <c r="Q116" t="s">
        <v>2</v>
      </c>
      <c r="R116">
        <f t="shared" si="22"/>
        <v>-0.03</v>
      </c>
      <c r="S116">
        <f t="shared" si="23"/>
        <v>4.289999999999992</v>
      </c>
      <c r="T116">
        <f t="shared" si="24"/>
        <v>-1.9000000000000341</v>
      </c>
      <c r="U116">
        <f t="shared" si="25"/>
        <v>-9.0000000000031832E-2</v>
      </c>
      <c r="X116" s="6" t="s">
        <v>87</v>
      </c>
      <c r="Z116" t="s">
        <v>126</v>
      </c>
    </row>
    <row r="117" spans="1:26" x14ac:dyDescent="0.25">
      <c r="A117" s="1">
        <v>43334</v>
      </c>
      <c r="B117" s="17">
        <v>0.47291666666666665</v>
      </c>
      <c r="C117" s="10">
        <f t="shared" si="13"/>
        <v>43334.472916666666</v>
      </c>
      <c r="D117">
        <v>0.3</v>
      </c>
      <c r="E117">
        <f t="shared" si="14"/>
        <v>2</v>
      </c>
      <c r="F117">
        <f t="shared" si="15"/>
        <v>-2</v>
      </c>
      <c r="G117">
        <v>251.76</v>
      </c>
      <c r="J117">
        <v>392.69</v>
      </c>
      <c r="M117">
        <v>796.67</v>
      </c>
      <c r="Q117" t="s">
        <v>2</v>
      </c>
      <c r="R117">
        <f t="shared" si="22"/>
        <v>0.3</v>
      </c>
      <c r="S117">
        <f t="shared" si="23"/>
        <v>4.8599999999999852</v>
      </c>
      <c r="T117">
        <f t="shared" si="24"/>
        <v>-1.410000000000025</v>
      </c>
      <c r="U117">
        <f t="shared" si="25"/>
        <v>0.32999999999992724</v>
      </c>
      <c r="Z117" t="s">
        <v>110</v>
      </c>
    </row>
    <row r="118" spans="1:26" x14ac:dyDescent="0.25">
      <c r="A118" s="1">
        <v>43334</v>
      </c>
      <c r="B118" s="17">
        <v>0.63958333333333328</v>
      </c>
      <c r="C118" s="10">
        <f t="shared" si="13"/>
        <v>43334.63958333333</v>
      </c>
      <c r="D118">
        <v>2.56</v>
      </c>
      <c r="E118">
        <f t="shared" si="14"/>
        <v>2</v>
      </c>
      <c r="F118">
        <f t="shared" si="15"/>
        <v>-2</v>
      </c>
      <c r="G118">
        <v>255.23</v>
      </c>
      <c r="J118">
        <v>396.05</v>
      </c>
      <c r="M118">
        <v>800.87</v>
      </c>
      <c r="Q118" t="s">
        <v>2</v>
      </c>
      <c r="R118">
        <f t="shared" si="22"/>
        <v>2.56</v>
      </c>
      <c r="S118">
        <f t="shared" si="23"/>
        <v>8.3299999999999841</v>
      </c>
      <c r="T118">
        <f t="shared" si="24"/>
        <v>1.9499999999999886</v>
      </c>
      <c r="U118">
        <f t="shared" si="25"/>
        <v>4.5299999999999727</v>
      </c>
    </row>
    <row r="119" spans="1:26" ht="14.45" hidden="1" x14ac:dyDescent="0.3">
      <c r="A119" s="1">
        <v>43334</v>
      </c>
      <c r="B119" s="17">
        <v>0.77500000000000002</v>
      </c>
      <c r="C119" s="10">
        <f t="shared" si="13"/>
        <v>43334.775000000001</v>
      </c>
      <c r="D119">
        <v>4.2300000000000004</v>
      </c>
      <c r="E119">
        <f t="shared" si="14"/>
        <v>2</v>
      </c>
      <c r="F119">
        <f t="shared" si="15"/>
        <v>-2</v>
      </c>
      <c r="G119">
        <v>258</v>
      </c>
      <c r="J119">
        <v>398.48</v>
      </c>
      <c r="M119">
        <v>804.11</v>
      </c>
      <c r="Q119" t="s">
        <v>3</v>
      </c>
      <c r="R119">
        <f t="shared" si="22"/>
        <v>4.2300000000000004</v>
      </c>
      <c r="S119">
        <f t="shared" si="23"/>
        <v>11.099999999999994</v>
      </c>
      <c r="T119">
        <f t="shared" si="24"/>
        <v>4.3799999999999955</v>
      </c>
      <c r="U119">
        <f t="shared" si="25"/>
        <v>7.7699999999999818</v>
      </c>
    </row>
    <row r="120" spans="1:26" ht="14.45" hidden="1" x14ac:dyDescent="0.3">
      <c r="A120" s="1">
        <v>43334</v>
      </c>
      <c r="B120" s="17">
        <v>0.88958333333333339</v>
      </c>
      <c r="C120" s="10">
        <f t="shared" si="13"/>
        <v>43334.88958333333</v>
      </c>
      <c r="D120">
        <v>4.04</v>
      </c>
      <c r="E120">
        <f t="shared" si="14"/>
        <v>2</v>
      </c>
      <c r="F120">
        <f t="shared" si="15"/>
        <v>-2</v>
      </c>
      <c r="G120">
        <v>258</v>
      </c>
      <c r="J120">
        <v>397.93</v>
      </c>
      <c r="M120">
        <v>803.44</v>
      </c>
      <c r="Q120" t="s">
        <v>3</v>
      </c>
      <c r="R120">
        <f t="shared" si="22"/>
        <v>4.04</v>
      </c>
      <c r="S120">
        <f t="shared" si="23"/>
        <v>11.099999999999994</v>
      </c>
      <c r="T120">
        <f t="shared" si="24"/>
        <v>3.8299999999999841</v>
      </c>
      <c r="U120">
        <f t="shared" si="25"/>
        <v>7.1000000000000227</v>
      </c>
    </row>
    <row r="121" spans="1:26" ht="14.45" hidden="1" x14ac:dyDescent="0.3">
      <c r="A121" s="1">
        <v>43335</v>
      </c>
      <c r="B121" s="17">
        <v>1.4583333333333332E-2</v>
      </c>
      <c r="C121" s="10">
        <f t="shared" si="13"/>
        <v>43335.01458333333</v>
      </c>
      <c r="D121">
        <v>2.82</v>
      </c>
      <c r="E121">
        <f t="shared" si="14"/>
        <v>2</v>
      </c>
      <c r="F121">
        <f t="shared" si="15"/>
        <v>-2</v>
      </c>
      <c r="G121">
        <v>256.38</v>
      </c>
      <c r="J121">
        <v>396.03</v>
      </c>
      <c r="M121">
        <v>801.11</v>
      </c>
      <c r="Q121" t="s">
        <v>3</v>
      </c>
      <c r="R121">
        <f t="shared" si="22"/>
        <v>2.82</v>
      </c>
      <c r="S121">
        <f t="shared" si="23"/>
        <v>9.4799999999999898</v>
      </c>
      <c r="T121">
        <f t="shared" si="24"/>
        <v>1.92999999999995</v>
      </c>
      <c r="U121">
        <f t="shared" si="25"/>
        <v>4.7699999999999818</v>
      </c>
    </row>
    <row r="122" spans="1:26" ht="14.45" hidden="1" x14ac:dyDescent="0.3">
      <c r="A122" s="1">
        <v>43335</v>
      </c>
      <c r="B122" s="17">
        <v>0.13958333333333334</v>
      </c>
      <c r="C122" s="10">
        <f t="shared" si="13"/>
        <v>43335.13958333333</v>
      </c>
      <c r="D122">
        <v>2.0699999999999998</v>
      </c>
      <c r="E122">
        <f t="shared" si="14"/>
        <v>2</v>
      </c>
      <c r="F122">
        <f t="shared" si="15"/>
        <v>-2</v>
      </c>
      <c r="G122">
        <v>255.32</v>
      </c>
      <c r="J122">
        <v>394.85</v>
      </c>
      <c r="M122">
        <v>799.69</v>
      </c>
      <c r="Q122" t="s">
        <v>3</v>
      </c>
      <c r="R122">
        <f t="shared" si="22"/>
        <v>2.0699999999999998</v>
      </c>
      <c r="S122">
        <f t="shared" si="23"/>
        <v>8.4199999999999875</v>
      </c>
      <c r="T122">
        <f t="shared" si="24"/>
        <v>0.75</v>
      </c>
      <c r="U122">
        <f t="shared" si="25"/>
        <v>3.3500000000000227</v>
      </c>
    </row>
    <row r="123" spans="1:26" ht="14.45" hidden="1" x14ac:dyDescent="0.3">
      <c r="A123" s="1">
        <v>43335</v>
      </c>
      <c r="B123" s="17">
        <v>0.22291666666666665</v>
      </c>
      <c r="C123" s="10">
        <f t="shared" si="13"/>
        <v>43335.222916666666</v>
      </c>
      <c r="D123">
        <v>1.73</v>
      </c>
      <c r="E123">
        <f t="shared" si="14"/>
        <v>2</v>
      </c>
      <c r="F123">
        <f t="shared" si="15"/>
        <v>-2</v>
      </c>
      <c r="G123">
        <v>255.13</v>
      </c>
      <c r="J123">
        <v>394.38</v>
      </c>
      <c r="M123">
        <v>799.13</v>
      </c>
      <c r="Q123" t="s">
        <v>3</v>
      </c>
      <c r="R123">
        <f t="shared" si="22"/>
        <v>1.73</v>
      </c>
      <c r="S123">
        <f t="shared" si="23"/>
        <v>8.2299999999999898</v>
      </c>
      <c r="T123">
        <f t="shared" si="24"/>
        <v>0.27999999999997272</v>
      </c>
      <c r="U123">
        <f t="shared" si="25"/>
        <v>2.7899999999999636</v>
      </c>
    </row>
    <row r="124" spans="1:26" x14ac:dyDescent="0.25">
      <c r="A124" s="1">
        <v>43335</v>
      </c>
      <c r="B124" s="17">
        <v>0.41875000000000001</v>
      </c>
      <c r="C124" s="10">
        <f t="shared" si="13"/>
        <v>43335.418749999997</v>
      </c>
      <c r="D124">
        <v>0.04</v>
      </c>
      <c r="E124">
        <f t="shared" si="14"/>
        <v>2</v>
      </c>
      <c r="F124">
        <f t="shared" si="15"/>
        <v>-2</v>
      </c>
      <c r="G124">
        <v>253.62</v>
      </c>
      <c r="J124">
        <v>392.3</v>
      </c>
      <c r="M124">
        <v>796.52</v>
      </c>
      <c r="P124" t="s">
        <v>1</v>
      </c>
      <c r="Q124" t="s">
        <v>2</v>
      </c>
      <c r="R124">
        <f t="shared" si="22"/>
        <v>0.04</v>
      </c>
      <c r="S124">
        <f t="shared" si="23"/>
        <v>6.7199999999999989</v>
      </c>
      <c r="T124">
        <f t="shared" si="24"/>
        <v>-1.8000000000000114</v>
      </c>
      <c r="U124">
        <f t="shared" si="25"/>
        <v>0.17999999999994998</v>
      </c>
      <c r="X124" s="6" t="s">
        <v>87</v>
      </c>
    </row>
    <row r="125" spans="1:26" x14ac:dyDescent="0.25">
      <c r="A125" s="1">
        <v>43335</v>
      </c>
      <c r="B125" s="17">
        <v>0.47291666666666665</v>
      </c>
      <c r="C125" s="10">
        <f t="shared" si="13"/>
        <v>43335.472916666666</v>
      </c>
      <c r="D125">
        <v>0.61</v>
      </c>
      <c r="E125">
        <f t="shared" si="14"/>
        <v>2</v>
      </c>
      <c r="F125">
        <f t="shared" si="15"/>
        <v>-2</v>
      </c>
      <c r="G125">
        <v>257.52</v>
      </c>
      <c r="J125">
        <v>393.19</v>
      </c>
      <c r="M125">
        <v>797.62</v>
      </c>
      <c r="Q125" t="s">
        <v>2</v>
      </c>
      <c r="R125">
        <f t="shared" si="22"/>
        <v>0.61</v>
      </c>
      <c r="S125">
        <f t="shared" si="23"/>
        <v>10.619999999999976</v>
      </c>
      <c r="T125">
        <f t="shared" si="24"/>
        <v>-0.91000000000002501</v>
      </c>
      <c r="U125">
        <f t="shared" si="25"/>
        <v>1.2799999999999727</v>
      </c>
      <c r="Z125" t="s">
        <v>111</v>
      </c>
    </row>
    <row r="126" spans="1:26" ht="14.45" hidden="1" x14ac:dyDescent="0.3">
      <c r="A126" s="1">
        <v>43335</v>
      </c>
      <c r="B126" s="17">
        <v>0.63958333333333328</v>
      </c>
      <c r="C126" s="10">
        <f t="shared" si="13"/>
        <v>43335.63958333333</v>
      </c>
      <c r="D126">
        <v>2.14</v>
      </c>
      <c r="E126">
        <f t="shared" si="14"/>
        <v>2</v>
      </c>
      <c r="F126">
        <f t="shared" si="15"/>
        <v>-2</v>
      </c>
      <c r="G126">
        <v>258.51</v>
      </c>
      <c r="J126">
        <v>395.45</v>
      </c>
      <c r="M126">
        <v>800.49</v>
      </c>
      <c r="Q126" t="s">
        <v>3</v>
      </c>
      <c r="R126">
        <f t="shared" si="22"/>
        <v>2.14</v>
      </c>
      <c r="S126">
        <f t="shared" si="23"/>
        <v>11.609999999999985</v>
      </c>
      <c r="T126">
        <f t="shared" si="24"/>
        <v>1.3499999999999659</v>
      </c>
      <c r="U126">
        <f t="shared" si="25"/>
        <v>4.1499999999999773</v>
      </c>
    </row>
    <row r="127" spans="1:26" ht="14.45" hidden="1" x14ac:dyDescent="0.3">
      <c r="A127" s="1">
        <v>43335</v>
      </c>
      <c r="B127" s="17">
        <v>0.77500000000000002</v>
      </c>
      <c r="C127" s="10">
        <f t="shared" si="13"/>
        <v>43335.775000000001</v>
      </c>
      <c r="D127">
        <v>2</v>
      </c>
      <c r="E127">
        <f t="shared" si="14"/>
        <v>2</v>
      </c>
      <c r="F127">
        <f t="shared" si="15"/>
        <v>-2</v>
      </c>
      <c r="G127">
        <v>258.22000000000003</v>
      </c>
      <c r="J127">
        <v>395.18</v>
      </c>
      <c r="M127">
        <v>800.4</v>
      </c>
      <c r="Q127" t="s">
        <v>3</v>
      </c>
      <c r="R127">
        <f t="shared" si="22"/>
        <v>2</v>
      </c>
      <c r="S127">
        <f t="shared" si="23"/>
        <v>11.320000000000022</v>
      </c>
      <c r="T127">
        <f t="shared" si="24"/>
        <v>1.0799999999999841</v>
      </c>
      <c r="U127">
        <f t="shared" si="25"/>
        <v>4.0599999999999454</v>
      </c>
    </row>
    <row r="128" spans="1:26" ht="14.45" hidden="1" x14ac:dyDescent="0.3">
      <c r="A128" s="1">
        <v>43335</v>
      </c>
      <c r="B128" s="17">
        <v>0.88958333333333339</v>
      </c>
      <c r="C128" s="10">
        <f t="shared" si="13"/>
        <v>43335.88958333333</v>
      </c>
      <c r="D128">
        <v>1.7</v>
      </c>
      <c r="E128">
        <f t="shared" si="14"/>
        <v>2</v>
      </c>
      <c r="F128">
        <f t="shared" si="15"/>
        <v>-2</v>
      </c>
      <c r="G128" s="4">
        <v>401.69</v>
      </c>
      <c r="J128">
        <v>394.68</v>
      </c>
      <c r="M128">
        <v>799.81</v>
      </c>
      <c r="Q128" t="s">
        <v>3</v>
      </c>
      <c r="R128">
        <f t="shared" si="22"/>
        <v>1.7</v>
      </c>
      <c r="S128">
        <f t="shared" si="23"/>
        <v>154.79</v>
      </c>
      <c r="T128">
        <f t="shared" si="24"/>
        <v>0.57999999999998408</v>
      </c>
      <c r="U128">
        <f t="shared" si="25"/>
        <v>3.4699999999999136</v>
      </c>
      <c r="X128" t="s">
        <v>98</v>
      </c>
    </row>
    <row r="129" spans="1:26" ht="14.45" hidden="1" x14ac:dyDescent="0.3">
      <c r="A129" s="1">
        <v>43336</v>
      </c>
      <c r="B129" s="17">
        <v>1.4583333333333332E-2</v>
      </c>
      <c r="C129" s="10">
        <f t="shared" si="13"/>
        <v>43336.01458333333</v>
      </c>
      <c r="D129">
        <v>1.39</v>
      </c>
      <c r="E129">
        <f t="shared" si="14"/>
        <v>2</v>
      </c>
      <c r="F129">
        <f t="shared" si="15"/>
        <v>-2</v>
      </c>
      <c r="G129" s="4">
        <v>405.15</v>
      </c>
      <c r="J129">
        <v>394.23</v>
      </c>
      <c r="M129">
        <v>799.3</v>
      </c>
      <c r="Q129" t="s">
        <v>3</v>
      </c>
      <c r="R129">
        <f t="shared" si="22"/>
        <v>1.39</v>
      </c>
      <c r="S129">
        <f t="shared" si="23"/>
        <v>158.24999999999997</v>
      </c>
      <c r="T129">
        <f t="shared" si="24"/>
        <v>0.12999999999999545</v>
      </c>
      <c r="U129">
        <f t="shared" si="25"/>
        <v>2.9599999999999227</v>
      </c>
    </row>
    <row r="130" spans="1:26" ht="14.45" hidden="1" x14ac:dyDescent="0.3">
      <c r="A130" s="1">
        <v>43336</v>
      </c>
      <c r="B130" s="17">
        <v>0.13958333333333334</v>
      </c>
      <c r="C130" s="10">
        <f t="shared" si="13"/>
        <v>43336.13958333333</v>
      </c>
      <c r="D130">
        <v>1.18</v>
      </c>
      <c r="E130">
        <f t="shared" si="14"/>
        <v>2</v>
      </c>
      <c r="F130">
        <f t="shared" si="15"/>
        <v>-2</v>
      </c>
      <c r="G130" s="4">
        <v>396.12</v>
      </c>
      <c r="J130">
        <v>393.84</v>
      </c>
      <c r="M130">
        <v>798.79</v>
      </c>
      <c r="Q130" t="s">
        <v>3</v>
      </c>
      <c r="R130">
        <f t="shared" si="22"/>
        <v>1.18</v>
      </c>
      <c r="S130">
        <f t="shared" si="23"/>
        <v>149.22</v>
      </c>
      <c r="T130">
        <f t="shared" si="24"/>
        <v>-0.26000000000004775</v>
      </c>
      <c r="U130">
        <f t="shared" si="25"/>
        <v>2.4499999999999318</v>
      </c>
    </row>
    <row r="131" spans="1:26" ht="14.45" hidden="1" x14ac:dyDescent="0.3">
      <c r="A131" s="1">
        <v>43336</v>
      </c>
      <c r="B131" s="17">
        <v>0.22291666666666665</v>
      </c>
      <c r="C131" s="10">
        <f t="shared" ref="C131" si="26">A131+B131</f>
        <v>43336.222916666666</v>
      </c>
      <c r="D131">
        <v>1.39</v>
      </c>
      <c r="E131">
        <f t="shared" ref="E131" si="27">$D$1+2</f>
        <v>2</v>
      </c>
      <c r="F131">
        <f t="shared" ref="F131" si="28">$D$1-2</f>
        <v>-2</v>
      </c>
      <c r="G131" s="4">
        <v>396.98</v>
      </c>
      <c r="J131">
        <v>394.17</v>
      </c>
      <c r="M131">
        <v>799.26</v>
      </c>
      <c r="Q131" t="s">
        <v>3</v>
      </c>
      <c r="R131">
        <f t="shared" ref="R131:R175" si="29">D131-0</f>
        <v>1.39</v>
      </c>
      <c r="S131">
        <f t="shared" ref="S131:S141" si="30">G131-$G$1</f>
        <v>150.08000000000001</v>
      </c>
      <c r="T131">
        <f t="shared" ref="T131:T175" si="31">J131-$J$1</f>
        <v>6.9999999999993179E-2</v>
      </c>
      <c r="U131">
        <f t="shared" ref="U131:U175" si="32">M131-$M$1</f>
        <v>2.9199999999999591</v>
      </c>
    </row>
    <row r="132" spans="1:26" ht="14.45" hidden="1" x14ac:dyDescent="0.3">
      <c r="A132" s="1">
        <v>43336</v>
      </c>
      <c r="B132" s="17">
        <v>0.47291666666666665</v>
      </c>
      <c r="C132" s="10">
        <f>A132+B132</f>
        <v>43336.472916666666</v>
      </c>
      <c r="D132">
        <v>2.5</v>
      </c>
      <c r="G132" s="4">
        <v>396.67</v>
      </c>
      <c r="J132">
        <v>395.53</v>
      </c>
      <c r="M132">
        <v>801.01</v>
      </c>
      <c r="Q132" t="s">
        <v>3</v>
      </c>
      <c r="R132">
        <f t="shared" si="29"/>
        <v>2.5</v>
      </c>
      <c r="S132">
        <f t="shared" si="30"/>
        <v>149.77000000000001</v>
      </c>
      <c r="T132">
        <f t="shared" si="31"/>
        <v>1.42999999999995</v>
      </c>
      <c r="U132">
        <f t="shared" si="32"/>
        <v>4.6699999999999591</v>
      </c>
    </row>
    <row r="133" spans="1:26" ht="14.45" hidden="1" x14ac:dyDescent="0.3">
      <c r="A133" s="1">
        <v>43336</v>
      </c>
      <c r="B133" s="17">
        <v>0.63958333333333328</v>
      </c>
      <c r="C133" s="10">
        <f t="shared" ref="C133:C175" si="33">A133+B133</f>
        <v>43336.63958333333</v>
      </c>
      <c r="D133">
        <v>4.26</v>
      </c>
      <c r="G133" s="4">
        <v>403.17</v>
      </c>
      <c r="J133">
        <v>398.65</v>
      </c>
      <c r="M133">
        <v>804.55</v>
      </c>
      <c r="Q133" t="s">
        <v>3</v>
      </c>
      <c r="R133">
        <f t="shared" si="29"/>
        <v>4.26</v>
      </c>
      <c r="S133">
        <f t="shared" si="30"/>
        <v>156.27000000000001</v>
      </c>
      <c r="T133">
        <f t="shared" si="31"/>
        <v>4.5499999999999545</v>
      </c>
      <c r="U133">
        <f t="shared" si="32"/>
        <v>8.2099999999999227</v>
      </c>
    </row>
    <row r="134" spans="1:26" ht="14.45" hidden="1" x14ac:dyDescent="0.3">
      <c r="A134" s="1">
        <v>43336</v>
      </c>
      <c r="B134" s="17">
        <v>0.77500000000000002</v>
      </c>
      <c r="C134" s="10">
        <f t="shared" si="33"/>
        <v>43336.775000000001</v>
      </c>
      <c r="D134">
        <v>5.33</v>
      </c>
      <c r="G134" s="4">
        <v>399.62</v>
      </c>
      <c r="J134">
        <v>400.26</v>
      </c>
      <c r="M134">
        <v>806.65</v>
      </c>
      <c r="Q134" t="s">
        <v>3</v>
      </c>
      <c r="R134">
        <f t="shared" si="29"/>
        <v>5.33</v>
      </c>
      <c r="S134">
        <f t="shared" si="30"/>
        <v>152.72</v>
      </c>
      <c r="T134">
        <f t="shared" si="31"/>
        <v>6.1599999999999682</v>
      </c>
      <c r="U134">
        <f t="shared" si="32"/>
        <v>10.309999999999945</v>
      </c>
    </row>
    <row r="135" spans="1:26" ht="14.45" hidden="1" x14ac:dyDescent="0.3">
      <c r="A135" s="1">
        <v>43336</v>
      </c>
      <c r="B135" s="17">
        <v>0.88958333333333339</v>
      </c>
      <c r="C135" s="10">
        <f t="shared" si="33"/>
        <v>43336.88958333333</v>
      </c>
      <c r="D135">
        <v>5.84</v>
      </c>
      <c r="G135" s="4">
        <v>401.98</v>
      </c>
      <c r="J135">
        <v>401.03</v>
      </c>
      <c r="M135">
        <v>807.66</v>
      </c>
      <c r="Q135" t="s">
        <v>3</v>
      </c>
      <c r="R135">
        <f t="shared" si="29"/>
        <v>5.84</v>
      </c>
      <c r="S135">
        <f t="shared" si="30"/>
        <v>155.08000000000001</v>
      </c>
      <c r="T135">
        <f t="shared" si="31"/>
        <v>6.92999999999995</v>
      </c>
      <c r="U135">
        <f t="shared" si="32"/>
        <v>11.319999999999936</v>
      </c>
    </row>
    <row r="136" spans="1:26" ht="14.45" hidden="1" x14ac:dyDescent="0.3">
      <c r="A136" s="1">
        <v>43337</v>
      </c>
      <c r="B136" s="17">
        <v>1.4583333333333332E-2</v>
      </c>
      <c r="C136" s="10">
        <f t="shared" si="33"/>
        <v>43337.01458333333</v>
      </c>
      <c r="D136">
        <v>6.23</v>
      </c>
      <c r="G136" s="4">
        <v>405.36</v>
      </c>
      <c r="J136">
        <v>401.64</v>
      </c>
      <c r="M136">
        <v>808.43</v>
      </c>
      <c r="Q136" t="s">
        <v>3</v>
      </c>
      <c r="R136">
        <f t="shared" si="29"/>
        <v>6.23</v>
      </c>
      <c r="S136">
        <f t="shared" si="30"/>
        <v>158.46</v>
      </c>
      <c r="T136">
        <f t="shared" si="31"/>
        <v>7.5399999999999636</v>
      </c>
      <c r="U136">
        <f t="shared" si="32"/>
        <v>12.089999999999918</v>
      </c>
    </row>
    <row r="137" spans="1:26" ht="14.45" hidden="1" x14ac:dyDescent="0.3">
      <c r="A137" s="1">
        <v>43338</v>
      </c>
      <c r="B137" s="17">
        <v>0.88958333333333339</v>
      </c>
      <c r="C137" s="10">
        <f t="shared" si="33"/>
        <v>43338.88958333333</v>
      </c>
      <c r="D137">
        <v>9.09</v>
      </c>
      <c r="G137" s="4">
        <v>404.66</v>
      </c>
      <c r="J137">
        <v>405.99</v>
      </c>
      <c r="M137">
        <v>814.08</v>
      </c>
      <c r="Q137" t="s">
        <v>3</v>
      </c>
      <c r="R137">
        <f t="shared" si="29"/>
        <v>9.09</v>
      </c>
      <c r="S137">
        <f t="shared" si="30"/>
        <v>157.76000000000002</v>
      </c>
      <c r="T137">
        <f t="shared" si="31"/>
        <v>11.889999999999986</v>
      </c>
      <c r="U137">
        <f t="shared" si="32"/>
        <v>17.740000000000009</v>
      </c>
    </row>
    <row r="138" spans="1:26" ht="14.45" hidden="1" x14ac:dyDescent="0.3">
      <c r="A138" s="1">
        <v>43339</v>
      </c>
      <c r="B138" s="17">
        <v>0.13958333333333334</v>
      </c>
      <c r="C138" s="10">
        <f t="shared" si="33"/>
        <v>43339.13958333333</v>
      </c>
      <c r="D138">
        <v>9.5299999999999994</v>
      </c>
      <c r="G138" s="4">
        <v>407.49</v>
      </c>
      <c r="J138">
        <v>406.76</v>
      </c>
      <c r="M138">
        <v>815.08</v>
      </c>
      <c r="Q138" t="s">
        <v>3</v>
      </c>
      <c r="R138">
        <f t="shared" si="29"/>
        <v>9.5299999999999994</v>
      </c>
      <c r="S138">
        <f t="shared" si="30"/>
        <v>160.59</v>
      </c>
      <c r="T138">
        <f t="shared" si="31"/>
        <v>12.659999999999968</v>
      </c>
      <c r="U138">
        <f t="shared" si="32"/>
        <v>18.740000000000009</v>
      </c>
    </row>
    <row r="139" spans="1:26" ht="14.45" hidden="1" x14ac:dyDescent="0.3">
      <c r="A139" s="1">
        <v>43339</v>
      </c>
      <c r="B139" s="17">
        <v>0.22291666666666665</v>
      </c>
      <c r="C139" s="10">
        <f t="shared" si="33"/>
        <v>43339.222916666666</v>
      </c>
      <c r="D139">
        <v>9.59</v>
      </c>
      <c r="G139" s="4">
        <v>407.03</v>
      </c>
      <c r="J139">
        <v>406.82</v>
      </c>
      <c r="M139">
        <v>815.27</v>
      </c>
      <c r="Q139" t="s">
        <v>3</v>
      </c>
      <c r="R139">
        <f t="shared" si="29"/>
        <v>9.59</v>
      </c>
      <c r="S139">
        <f t="shared" si="30"/>
        <v>160.12999999999997</v>
      </c>
      <c r="T139">
        <f t="shared" si="31"/>
        <v>12.71999999999997</v>
      </c>
      <c r="U139">
        <f t="shared" si="32"/>
        <v>18.92999999999995</v>
      </c>
    </row>
    <row r="140" spans="1:26" x14ac:dyDescent="0.25">
      <c r="A140" s="1">
        <v>43339</v>
      </c>
      <c r="B140" s="17">
        <v>0.43402777777777773</v>
      </c>
      <c r="C140" s="10">
        <f t="shared" si="33"/>
        <v>43339.434027777781</v>
      </c>
      <c r="D140">
        <v>0.05</v>
      </c>
      <c r="G140" s="4">
        <v>427.51</v>
      </c>
      <c r="J140">
        <v>392.24</v>
      </c>
      <c r="M140">
        <v>796.59</v>
      </c>
      <c r="P140" t="s">
        <v>1</v>
      </c>
      <c r="Q140" t="s">
        <v>2</v>
      </c>
      <c r="R140">
        <f t="shared" si="29"/>
        <v>0.05</v>
      </c>
      <c r="S140">
        <f t="shared" si="30"/>
        <v>180.60999999999999</v>
      </c>
      <c r="T140">
        <f t="shared" si="31"/>
        <v>-1.8600000000000136</v>
      </c>
      <c r="U140">
        <f t="shared" si="32"/>
        <v>0.25</v>
      </c>
      <c r="X140" s="6" t="s">
        <v>87</v>
      </c>
      <c r="Z140" t="s">
        <v>127</v>
      </c>
    </row>
    <row r="141" spans="1:26" x14ac:dyDescent="0.25">
      <c r="A141" s="1">
        <v>43339</v>
      </c>
      <c r="B141" s="17">
        <v>0.47291666666666665</v>
      </c>
      <c r="C141" s="10">
        <f t="shared" si="33"/>
        <v>43339.472916666666</v>
      </c>
      <c r="D141">
        <v>-0.01</v>
      </c>
      <c r="G141" s="4">
        <v>391.13</v>
      </c>
      <c r="J141">
        <v>392.07</v>
      </c>
      <c r="M141">
        <v>796.15</v>
      </c>
      <c r="Q141" t="s">
        <v>2</v>
      </c>
      <c r="R141">
        <f t="shared" si="29"/>
        <v>-0.01</v>
      </c>
      <c r="S141">
        <f t="shared" si="30"/>
        <v>144.22999999999999</v>
      </c>
      <c r="T141">
        <f t="shared" si="31"/>
        <v>-2.0300000000000296</v>
      </c>
      <c r="U141">
        <f t="shared" si="32"/>
        <v>-0.19000000000005457</v>
      </c>
      <c r="Z141" t="s">
        <v>110</v>
      </c>
    </row>
    <row r="142" spans="1:26" ht="14.45" hidden="1" x14ac:dyDescent="0.3">
      <c r="A142" s="1">
        <v>43339</v>
      </c>
      <c r="B142" s="17">
        <v>0.63958333333333328</v>
      </c>
      <c r="C142" s="10">
        <f t="shared" si="33"/>
        <v>43339.63958333333</v>
      </c>
      <c r="D142">
        <v>-2.91</v>
      </c>
      <c r="G142" s="5">
        <v>243.86</v>
      </c>
      <c r="J142">
        <v>387.55</v>
      </c>
      <c r="M142">
        <v>790.12</v>
      </c>
      <c r="Q142" t="s">
        <v>3</v>
      </c>
      <c r="R142">
        <f t="shared" si="29"/>
        <v>-2.91</v>
      </c>
      <c r="S142">
        <f>G142-249.1</f>
        <v>-5.2399999999999807</v>
      </c>
      <c r="T142">
        <f t="shared" si="31"/>
        <v>-6.5500000000000114</v>
      </c>
      <c r="U142">
        <f t="shared" si="32"/>
        <v>-6.2200000000000273</v>
      </c>
      <c r="X142" t="s">
        <v>100</v>
      </c>
    </row>
    <row r="143" spans="1:26" ht="14.45" hidden="1" x14ac:dyDescent="0.3">
      <c r="A143" s="1">
        <v>43339</v>
      </c>
      <c r="B143" s="17">
        <v>0.77500000000000002</v>
      </c>
      <c r="C143" s="10">
        <f t="shared" si="33"/>
        <v>43339.775000000001</v>
      </c>
      <c r="D143">
        <v>-4.66</v>
      </c>
      <c r="G143" s="5">
        <v>241.82</v>
      </c>
      <c r="J143">
        <v>385.05</v>
      </c>
      <c r="M143">
        <v>786.73</v>
      </c>
      <c r="Q143" t="s">
        <v>3</v>
      </c>
      <c r="R143">
        <f t="shared" si="29"/>
        <v>-4.66</v>
      </c>
      <c r="S143">
        <f t="shared" ref="S143:S175" si="34">G143-249.1</f>
        <v>-7.2800000000000011</v>
      </c>
      <c r="T143">
        <f t="shared" si="31"/>
        <v>-9.0500000000000114</v>
      </c>
      <c r="U143">
        <f t="shared" si="32"/>
        <v>-9.6100000000000136</v>
      </c>
    </row>
    <row r="144" spans="1:26" ht="14.45" hidden="1" x14ac:dyDescent="0.3">
      <c r="A144" s="1">
        <v>43339</v>
      </c>
      <c r="B144" s="17">
        <v>0.88958333333333339</v>
      </c>
      <c r="C144" s="10">
        <f t="shared" si="33"/>
        <v>43339.88958333333</v>
      </c>
      <c r="D144">
        <v>-4.6399999999999997</v>
      </c>
      <c r="G144" s="5">
        <v>241.81</v>
      </c>
      <c r="J144">
        <v>385.04</v>
      </c>
      <c r="M144">
        <v>786.61</v>
      </c>
      <c r="Q144" t="s">
        <v>3</v>
      </c>
      <c r="R144">
        <f t="shared" si="29"/>
        <v>-4.6399999999999997</v>
      </c>
      <c r="S144">
        <f t="shared" si="34"/>
        <v>-7.289999999999992</v>
      </c>
      <c r="T144">
        <f t="shared" si="31"/>
        <v>-9.0600000000000023</v>
      </c>
      <c r="U144">
        <f t="shared" si="32"/>
        <v>-9.7300000000000182</v>
      </c>
    </row>
    <row r="145" spans="1:26" ht="14.45" hidden="1" x14ac:dyDescent="0.3">
      <c r="A145" s="1">
        <v>43340</v>
      </c>
      <c r="B145" s="17">
        <v>1.4583333333333332E-2</v>
      </c>
      <c r="C145" s="10">
        <f t="shared" si="33"/>
        <v>43340.01458333333</v>
      </c>
      <c r="D145">
        <v>-4.3</v>
      </c>
      <c r="G145" s="5">
        <v>242.36</v>
      </c>
      <c r="J145">
        <v>385.59</v>
      </c>
      <c r="M145">
        <v>787.23</v>
      </c>
      <c r="Q145" t="s">
        <v>3</v>
      </c>
      <c r="R145">
        <f t="shared" si="29"/>
        <v>-4.3</v>
      </c>
      <c r="S145">
        <f t="shared" si="34"/>
        <v>-6.7399999999999807</v>
      </c>
      <c r="T145">
        <f t="shared" si="31"/>
        <v>-8.5100000000000477</v>
      </c>
      <c r="U145">
        <f t="shared" si="32"/>
        <v>-9.1100000000000136</v>
      </c>
    </row>
    <row r="146" spans="1:26" ht="14.45" hidden="1" x14ac:dyDescent="0.3">
      <c r="A146" s="1">
        <v>43340</v>
      </c>
      <c r="B146" s="17">
        <v>0.13958333333333334</v>
      </c>
      <c r="C146" s="10">
        <f t="shared" si="33"/>
        <v>43340.13958333333</v>
      </c>
      <c r="D146">
        <v>-3.56</v>
      </c>
      <c r="G146" s="5">
        <v>243.32</v>
      </c>
      <c r="J146">
        <v>386.7</v>
      </c>
      <c r="M146">
        <v>788.65</v>
      </c>
      <c r="Q146" t="s">
        <v>3</v>
      </c>
      <c r="R146">
        <f t="shared" si="29"/>
        <v>-3.56</v>
      </c>
      <c r="S146">
        <f t="shared" si="34"/>
        <v>-5.7800000000000011</v>
      </c>
      <c r="T146">
        <f t="shared" si="31"/>
        <v>-7.4000000000000341</v>
      </c>
      <c r="U146">
        <f t="shared" si="32"/>
        <v>-7.6900000000000546</v>
      </c>
    </row>
    <row r="147" spans="1:26" ht="14.45" hidden="1" x14ac:dyDescent="0.3">
      <c r="A147" s="1">
        <v>43340</v>
      </c>
      <c r="B147" s="17">
        <v>0.22291666666666665</v>
      </c>
      <c r="C147" s="10">
        <f t="shared" si="33"/>
        <v>43340.222916666666</v>
      </c>
      <c r="D147">
        <v>-3.07</v>
      </c>
      <c r="G147" s="5">
        <v>243.88</v>
      </c>
      <c r="J147">
        <v>387.53</v>
      </c>
      <c r="M147">
        <v>789.55</v>
      </c>
      <c r="Q147" t="s">
        <v>3</v>
      </c>
      <c r="R147">
        <f t="shared" si="29"/>
        <v>-3.07</v>
      </c>
      <c r="S147">
        <f t="shared" si="34"/>
        <v>-5.2199999999999989</v>
      </c>
      <c r="T147">
        <f t="shared" si="31"/>
        <v>-6.57000000000005</v>
      </c>
      <c r="U147">
        <f t="shared" si="32"/>
        <v>-6.7900000000000773</v>
      </c>
    </row>
    <row r="148" spans="1:26" x14ac:dyDescent="0.25">
      <c r="A148" s="1">
        <v>43340</v>
      </c>
      <c r="B148" s="17">
        <v>0.3840277777777778</v>
      </c>
      <c r="C148" s="10">
        <f t="shared" si="33"/>
        <v>43340.384027777778</v>
      </c>
      <c r="D148">
        <v>-0.01</v>
      </c>
      <c r="G148" s="5">
        <v>248.08</v>
      </c>
      <c r="J148">
        <v>392.33</v>
      </c>
      <c r="M148">
        <v>796.34</v>
      </c>
      <c r="P148" t="s">
        <v>1</v>
      </c>
      <c r="Q148" t="s">
        <v>2</v>
      </c>
      <c r="R148">
        <f t="shared" si="29"/>
        <v>-0.01</v>
      </c>
      <c r="S148">
        <f t="shared" si="34"/>
        <v>-1.0199999999999818</v>
      </c>
      <c r="T148">
        <f t="shared" si="31"/>
        <v>-1.7700000000000387</v>
      </c>
      <c r="U148">
        <f t="shared" si="32"/>
        <v>0</v>
      </c>
      <c r="X148" s="6" t="s">
        <v>68</v>
      </c>
      <c r="Z148" t="s">
        <v>128</v>
      </c>
    </row>
    <row r="149" spans="1:26" x14ac:dyDescent="0.25">
      <c r="A149" s="1">
        <v>43340</v>
      </c>
      <c r="B149" s="17">
        <v>0.47291666666666665</v>
      </c>
      <c r="C149" s="10">
        <f t="shared" si="33"/>
        <v>43340.472916666666</v>
      </c>
      <c r="D149">
        <v>-0.43</v>
      </c>
      <c r="G149" s="5">
        <v>247.29</v>
      </c>
      <c r="J149">
        <v>391.56</v>
      </c>
      <c r="M149">
        <v>795.15</v>
      </c>
      <c r="Q149" t="s">
        <v>2</v>
      </c>
      <c r="R149">
        <f t="shared" si="29"/>
        <v>-0.43</v>
      </c>
      <c r="S149">
        <f t="shared" si="34"/>
        <v>-1.8100000000000023</v>
      </c>
      <c r="T149">
        <f t="shared" si="31"/>
        <v>-2.5400000000000205</v>
      </c>
      <c r="U149">
        <f t="shared" si="32"/>
        <v>-1.1900000000000546</v>
      </c>
      <c r="Z149" t="s">
        <v>110</v>
      </c>
    </row>
    <row r="150" spans="1:26" x14ac:dyDescent="0.25">
      <c r="A150" s="1">
        <v>43340</v>
      </c>
      <c r="B150" s="17">
        <v>0.63958333333333328</v>
      </c>
      <c r="C150" s="10">
        <f t="shared" si="33"/>
        <v>43340.63958333333</v>
      </c>
      <c r="D150">
        <v>-3.16</v>
      </c>
      <c r="G150" s="5">
        <v>243.78</v>
      </c>
      <c r="J150">
        <v>387.43</v>
      </c>
      <c r="M150">
        <v>789.95</v>
      </c>
      <c r="Q150" t="s">
        <v>2</v>
      </c>
      <c r="R150">
        <f t="shared" si="29"/>
        <v>-3.16</v>
      </c>
      <c r="S150">
        <f t="shared" si="34"/>
        <v>-5.3199999999999932</v>
      </c>
      <c r="T150">
        <f t="shared" si="31"/>
        <v>-6.6700000000000159</v>
      </c>
      <c r="U150">
        <f t="shared" si="32"/>
        <v>-6.3899999999999864</v>
      </c>
    </row>
    <row r="151" spans="1:26" ht="14.45" hidden="1" x14ac:dyDescent="0.3">
      <c r="A151" s="1">
        <v>43340</v>
      </c>
      <c r="B151" s="17">
        <v>0.77500000000000002</v>
      </c>
      <c r="C151" s="10">
        <f t="shared" si="33"/>
        <v>43340.775000000001</v>
      </c>
      <c r="D151">
        <v>-3.87</v>
      </c>
      <c r="G151" s="5">
        <v>242.87</v>
      </c>
      <c r="J151">
        <v>386.39</v>
      </c>
      <c r="M151">
        <v>788.9</v>
      </c>
      <c r="Q151" t="s">
        <v>3</v>
      </c>
      <c r="R151">
        <f t="shared" si="29"/>
        <v>-3.87</v>
      </c>
      <c r="S151">
        <f t="shared" si="34"/>
        <v>-6.2299999999999898</v>
      </c>
      <c r="T151">
        <f t="shared" si="31"/>
        <v>-7.7100000000000364</v>
      </c>
      <c r="U151">
        <f t="shared" si="32"/>
        <v>-7.4400000000000546</v>
      </c>
    </row>
    <row r="152" spans="1:26" ht="14.45" hidden="1" x14ac:dyDescent="0.3">
      <c r="A152" s="1">
        <v>43340</v>
      </c>
      <c r="B152" s="17">
        <v>0.88958333333333339</v>
      </c>
      <c r="C152" s="10">
        <f t="shared" si="33"/>
        <v>43340.88958333333</v>
      </c>
      <c r="D152">
        <v>-4.93</v>
      </c>
      <c r="G152" s="5">
        <v>241.47</v>
      </c>
      <c r="J152">
        <v>384.78</v>
      </c>
      <c r="M152">
        <v>786.95</v>
      </c>
      <c r="Q152" t="s">
        <v>3</v>
      </c>
      <c r="R152">
        <f t="shared" si="29"/>
        <v>-4.93</v>
      </c>
      <c r="S152">
        <f t="shared" si="34"/>
        <v>-7.6299999999999955</v>
      </c>
      <c r="T152">
        <f t="shared" si="31"/>
        <v>-9.32000000000005</v>
      </c>
      <c r="U152">
        <f t="shared" si="32"/>
        <v>-9.3899999999999864</v>
      </c>
    </row>
    <row r="153" spans="1:26" ht="14.45" hidden="1" x14ac:dyDescent="0.3">
      <c r="A153" s="1">
        <v>43341</v>
      </c>
      <c r="B153" s="17">
        <v>1.4583333333333332E-2</v>
      </c>
      <c r="C153" s="10">
        <f t="shared" si="33"/>
        <v>43341.01458333333</v>
      </c>
      <c r="D153">
        <v>-5.4</v>
      </c>
      <c r="G153" s="5">
        <v>240.88</v>
      </c>
      <c r="J153">
        <v>384.05</v>
      </c>
      <c r="M153">
        <v>786.21</v>
      </c>
      <c r="Q153" t="s">
        <v>3</v>
      </c>
      <c r="R153">
        <f t="shared" si="29"/>
        <v>-5.4</v>
      </c>
      <c r="S153">
        <f t="shared" si="34"/>
        <v>-8.2199999999999989</v>
      </c>
      <c r="T153">
        <f t="shared" si="31"/>
        <v>-10.050000000000011</v>
      </c>
      <c r="U153">
        <f t="shared" si="32"/>
        <v>-10.129999999999995</v>
      </c>
    </row>
    <row r="154" spans="1:26" ht="14.45" hidden="1" x14ac:dyDescent="0.3">
      <c r="A154" s="1">
        <v>43341</v>
      </c>
      <c r="B154" s="17">
        <v>0.13958333333333334</v>
      </c>
      <c r="C154" s="10">
        <f t="shared" si="33"/>
        <v>43341.13958333333</v>
      </c>
      <c r="D154">
        <v>-5.37</v>
      </c>
      <c r="G154" s="5">
        <v>241</v>
      </c>
      <c r="J154">
        <v>384.1</v>
      </c>
      <c r="M154">
        <v>786.38</v>
      </c>
      <c r="Q154" t="s">
        <v>3</v>
      </c>
      <c r="R154">
        <f t="shared" si="29"/>
        <v>-5.37</v>
      </c>
      <c r="S154">
        <f t="shared" si="34"/>
        <v>-8.0999999999999943</v>
      </c>
      <c r="T154">
        <f t="shared" si="31"/>
        <v>-10</v>
      </c>
      <c r="U154">
        <f t="shared" si="32"/>
        <v>-9.9600000000000364</v>
      </c>
    </row>
    <row r="155" spans="1:26" ht="14.45" hidden="1" x14ac:dyDescent="0.3">
      <c r="A155" s="1">
        <v>43341</v>
      </c>
      <c r="B155" s="17">
        <v>0.22291666666666665</v>
      </c>
      <c r="C155" s="10">
        <f t="shared" si="33"/>
        <v>43341.222916666666</v>
      </c>
      <c r="D155">
        <v>-5.27</v>
      </c>
      <c r="G155" s="5">
        <v>241.15</v>
      </c>
      <c r="J155">
        <v>384.26</v>
      </c>
      <c r="M155">
        <v>786.63</v>
      </c>
      <c r="Q155" t="s">
        <v>3</v>
      </c>
      <c r="R155">
        <f t="shared" si="29"/>
        <v>-5.27</v>
      </c>
      <c r="S155">
        <f t="shared" si="34"/>
        <v>-7.9499999999999886</v>
      </c>
      <c r="T155">
        <f t="shared" si="31"/>
        <v>-9.8400000000000318</v>
      </c>
      <c r="U155">
        <f t="shared" si="32"/>
        <v>-9.7100000000000364</v>
      </c>
    </row>
    <row r="156" spans="1:26" x14ac:dyDescent="0.25">
      <c r="A156" s="1">
        <v>43341</v>
      </c>
      <c r="B156" s="17">
        <v>0.37777777777777777</v>
      </c>
      <c r="C156" s="10">
        <f t="shared" si="33"/>
        <v>43341.37777777778</v>
      </c>
      <c r="D156">
        <v>0.01</v>
      </c>
      <c r="G156" s="5">
        <v>247.98</v>
      </c>
      <c r="J156">
        <v>392.09</v>
      </c>
      <c r="M156">
        <v>796.46</v>
      </c>
      <c r="P156" t="s">
        <v>1</v>
      </c>
      <c r="Q156" t="s">
        <v>2</v>
      </c>
      <c r="R156">
        <f t="shared" si="29"/>
        <v>0.01</v>
      </c>
      <c r="S156">
        <f t="shared" si="34"/>
        <v>-1.1200000000000045</v>
      </c>
      <c r="T156">
        <f t="shared" si="31"/>
        <v>-2.0100000000000477</v>
      </c>
      <c r="U156">
        <f t="shared" si="32"/>
        <v>0.12000000000000455</v>
      </c>
      <c r="X156" s="6" t="s">
        <v>87</v>
      </c>
      <c r="Z156" t="s">
        <v>129</v>
      </c>
    </row>
    <row r="157" spans="1:26" x14ac:dyDescent="0.25">
      <c r="A157" s="1">
        <v>43341</v>
      </c>
      <c r="B157" s="17">
        <v>0.47291666666666665</v>
      </c>
      <c r="C157" s="10">
        <f t="shared" si="33"/>
        <v>43341.472916666666</v>
      </c>
      <c r="D157">
        <v>0.49</v>
      </c>
      <c r="G157" s="5">
        <v>248.68</v>
      </c>
      <c r="J157">
        <v>392.93</v>
      </c>
      <c r="M157">
        <v>797.4</v>
      </c>
      <c r="Q157" t="s">
        <v>2</v>
      </c>
      <c r="R157">
        <f t="shared" si="29"/>
        <v>0.49</v>
      </c>
      <c r="S157">
        <f t="shared" si="34"/>
        <v>-0.41999999999998749</v>
      </c>
      <c r="T157">
        <f t="shared" si="31"/>
        <v>-1.1700000000000159</v>
      </c>
      <c r="U157">
        <f t="shared" si="32"/>
        <v>1.0599999999999454</v>
      </c>
      <c r="Z157" t="s">
        <v>110</v>
      </c>
    </row>
    <row r="158" spans="1:26" x14ac:dyDescent="0.25">
      <c r="A158" s="1">
        <v>43341</v>
      </c>
      <c r="B158" s="17">
        <v>0.63958333333333328</v>
      </c>
      <c r="C158" s="10">
        <f t="shared" si="33"/>
        <v>43341.63958333333</v>
      </c>
      <c r="D158">
        <v>1.52</v>
      </c>
      <c r="G158" s="5">
        <v>249.93</v>
      </c>
      <c r="J158">
        <v>394.43</v>
      </c>
      <c r="M158">
        <v>799.29</v>
      </c>
      <c r="Q158" t="s">
        <v>2</v>
      </c>
      <c r="R158">
        <f t="shared" si="29"/>
        <v>1.52</v>
      </c>
      <c r="S158">
        <f t="shared" si="34"/>
        <v>0.83000000000001251</v>
      </c>
      <c r="T158">
        <f t="shared" si="31"/>
        <v>0.32999999999998408</v>
      </c>
      <c r="U158">
        <f t="shared" si="32"/>
        <v>2.9499999999999318</v>
      </c>
    </row>
    <row r="159" spans="1:26" ht="14.45" hidden="1" x14ac:dyDescent="0.3">
      <c r="A159" s="1">
        <v>43341</v>
      </c>
      <c r="B159" s="17">
        <v>0.77500000000000002</v>
      </c>
      <c r="C159" s="10">
        <f t="shared" si="33"/>
        <v>43341.775000000001</v>
      </c>
      <c r="D159">
        <v>1.98</v>
      </c>
      <c r="G159" s="5">
        <v>250.59</v>
      </c>
      <c r="J159">
        <v>395.09</v>
      </c>
      <c r="M159">
        <v>800.4</v>
      </c>
      <c r="Q159" t="s">
        <v>3</v>
      </c>
      <c r="R159">
        <f t="shared" si="29"/>
        <v>1.98</v>
      </c>
      <c r="S159">
        <f t="shared" si="34"/>
        <v>1.4900000000000091</v>
      </c>
      <c r="T159">
        <f t="shared" si="31"/>
        <v>0.98999999999995225</v>
      </c>
      <c r="U159">
        <f t="shared" si="32"/>
        <v>4.0599999999999454</v>
      </c>
    </row>
    <row r="160" spans="1:26" ht="14.45" hidden="1" x14ac:dyDescent="0.3">
      <c r="A160" s="1">
        <v>43341</v>
      </c>
      <c r="B160" s="17">
        <v>0.88958333333333339</v>
      </c>
      <c r="C160" s="10">
        <f t="shared" si="33"/>
        <v>43341.88958333333</v>
      </c>
      <c r="D160">
        <v>2.2999999999999998</v>
      </c>
      <c r="G160" s="5">
        <v>250.88</v>
      </c>
      <c r="J160">
        <v>395.54</v>
      </c>
      <c r="M160">
        <v>800.74</v>
      </c>
      <c r="Q160" t="s">
        <v>3</v>
      </c>
      <c r="R160">
        <f t="shared" si="29"/>
        <v>2.2999999999999998</v>
      </c>
      <c r="S160">
        <f t="shared" si="34"/>
        <v>1.7800000000000011</v>
      </c>
      <c r="T160">
        <f t="shared" si="31"/>
        <v>1.4399999999999977</v>
      </c>
      <c r="U160">
        <f t="shared" si="32"/>
        <v>4.3999999999999773</v>
      </c>
    </row>
    <row r="161" spans="1:26" ht="14.45" hidden="1" x14ac:dyDescent="0.3">
      <c r="A161" s="1">
        <v>43342</v>
      </c>
      <c r="B161" s="17">
        <v>1.4583333333333332E-2</v>
      </c>
      <c r="C161" s="10">
        <f t="shared" si="33"/>
        <v>43342.01458333333</v>
      </c>
      <c r="D161">
        <v>2.67</v>
      </c>
      <c r="G161" s="5">
        <v>251.43</v>
      </c>
      <c r="J161">
        <v>396.07</v>
      </c>
      <c r="M161">
        <v>801.63</v>
      </c>
      <c r="Q161" t="s">
        <v>3</v>
      </c>
      <c r="R161">
        <f t="shared" si="29"/>
        <v>2.67</v>
      </c>
      <c r="S161">
        <f t="shared" si="34"/>
        <v>2.3300000000000125</v>
      </c>
      <c r="T161">
        <f t="shared" si="31"/>
        <v>1.9699999999999704</v>
      </c>
      <c r="U161">
        <f t="shared" si="32"/>
        <v>5.2899999999999636</v>
      </c>
    </row>
    <row r="162" spans="1:26" ht="14.45" hidden="1" x14ac:dyDescent="0.3">
      <c r="A162" s="1">
        <v>43342</v>
      </c>
      <c r="B162" s="17">
        <v>0.13958333333333334</v>
      </c>
      <c r="C162" s="10">
        <f t="shared" si="33"/>
        <v>43342.13958333333</v>
      </c>
      <c r="D162">
        <v>3.21</v>
      </c>
      <c r="G162" s="5">
        <v>252.15</v>
      </c>
      <c r="J162">
        <v>396.93</v>
      </c>
      <c r="M162">
        <v>802.73</v>
      </c>
      <c r="Q162" t="s">
        <v>3</v>
      </c>
      <c r="R162">
        <f t="shared" si="29"/>
        <v>3.21</v>
      </c>
      <c r="S162">
        <f t="shared" si="34"/>
        <v>3.0500000000000114</v>
      </c>
      <c r="T162">
        <f t="shared" si="31"/>
        <v>2.8299999999999841</v>
      </c>
      <c r="U162">
        <f t="shared" si="32"/>
        <v>6.3899999999999864</v>
      </c>
    </row>
    <row r="163" spans="1:26" ht="14.45" hidden="1" x14ac:dyDescent="0.3">
      <c r="A163" s="1">
        <v>43342</v>
      </c>
      <c r="B163" s="17">
        <v>0.22291666666666665</v>
      </c>
      <c r="C163" s="10">
        <f t="shared" si="33"/>
        <v>43342.222916666666</v>
      </c>
      <c r="D163">
        <v>3.53</v>
      </c>
      <c r="G163" s="5">
        <v>252.5</v>
      </c>
      <c r="J163">
        <v>397.38</v>
      </c>
      <c r="M163">
        <v>803.29</v>
      </c>
      <c r="Q163" t="s">
        <v>3</v>
      </c>
      <c r="R163">
        <f t="shared" si="29"/>
        <v>3.53</v>
      </c>
      <c r="S163">
        <f t="shared" si="34"/>
        <v>3.4000000000000057</v>
      </c>
      <c r="T163">
        <f t="shared" si="31"/>
        <v>3.2799999999999727</v>
      </c>
      <c r="U163">
        <f t="shared" si="32"/>
        <v>6.9499999999999318</v>
      </c>
    </row>
    <row r="164" spans="1:26" x14ac:dyDescent="0.25">
      <c r="A164" s="1">
        <v>43342</v>
      </c>
      <c r="B164" s="17">
        <v>0.38472222222222219</v>
      </c>
      <c r="C164" s="10">
        <f t="shared" si="33"/>
        <v>43342.384722222225</v>
      </c>
      <c r="D164">
        <v>0.02</v>
      </c>
      <c r="G164" s="5">
        <v>248</v>
      </c>
      <c r="J164">
        <v>392.12</v>
      </c>
      <c r="M164">
        <v>796.28</v>
      </c>
      <c r="P164" t="s">
        <v>1</v>
      </c>
      <c r="Q164" t="s">
        <v>2</v>
      </c>
      <c r="R164">
        <f t="shared" si="29"/>
        <v>0.02</v>
      </c>
      <c r="S164">
        <f t="shared" si="34"/>
        <v>-1.0999999999999943</v>
      </c>
      <c r="T164">
        <f t="shared" si="31"/>
        <v>-1.9800000000000182</v>
      </c>
      <c r="U164">
        <f t="shared" si="32"/>
        <v>-6.0000000000059117E-2</v>
      </c>
      <c r="X164" s="6" t="s">
        <v>87</v>
      </c>
    </row>
    <row r="165" spans="1:26" x14ac:dyDescent="0.25">
      <c r="A165" s="1">
        <v>43342</v>
      </c>
      <c r="B165" s="17">
        <v>0.47291666666666665</v>
      </c>
      <c r="C165" s="10">
        <f t="shared" si="33"/>
        <v>43342.472916666666</v>
      </c>
      <c r="D165">
        <v>0.36</v>
      </c>
      <c r="G165" s="5">
        <v>248.5</v>
      </c>
      <c r="J165">
        <v>392.67</v>
      </c>
      <c r="M165">
        <v>796.98</v>
      </c>
      <c r="Q165" t="s">
        <v>2</v>
      </c>
      <c r="R165">
        <f t="shared" si="29"/>
        <v>0.36</v>
      </c>
      <c r="S165">
        <f t="shared" si="34"/>
        <v>-0.59999999999999432</v>
      </c>
      <c r="T165">
        <f t="shared" si="31"/>
        <v>-1.4300000000000068</v>
      </c>
      <c r="U165">
        <f t="shared" si="32"/>
        <v>0.63999999999998636</v>
      </c>
      <c r="Z165" t="s">
        <v>110</v>
      </c>
    </row>
    <row r="166" spans="1:26" x14ac:dyDescent="0.25">
      <c r="A166" s="1">
        <v>43342</v>
      </c>
      <c r="B166" s="17">
        <v>0.63958333333333328</v>
      </c>
      <c r="C166" s="10">
        <f t="shared" si="33"/>
        <v>43342.63958333333</v>
      </c>
      <c r="D166">
        <v>1.08</v>
      </c>
      <c r="G166" s="5">
        <v>249.46</v>
      </c>
      <c r="J166">
        <v>393.85</v>
      </c>
      <c r="M166">
        <v>798.44</v>
      </c>
      <c r="Q166" t="s">
        <v>2</v>
      </c>
      <c r="R166">
        <f t="shared" si="29"/>
        <v>1.08</v>
      </c>
      <c r="S166">
        <f t="shared" si="34"/>
        <v>0.36000000000001364</v>
      </c>
      <c r="T166">
        <f t="shared" si="31"/>
        <v>-0.25</v>
      </c>
      <c r="U166">
        <f t="shared" si="32"/>
        <v>2.1000000000000227</v>
      </c>
    </row>
    <row r="167" spans="1:26" ht="14.45" hidden="1" x14ac:dyDescent="0.3">
      <c r="A167" s="1">
        <v>43342</v>
      </c>
      <c r="B167" s="17">
        <v>0.77500000000000002</v>
      </c>
      <c r="C167" s="10">
        <f t="shared" si="33"/>
        <v>43342.775000000001</v>
      </c>
      <c r="D167">
        <v>1.64</v>
      </c>
      <c r="G167" s="5">
        <v>250.15</v>
      </c>
      <c r="J167">
        <v>394.57</v>
      </c>
      <c r="M167">
        <v>800.01</v>
      </c>
      <c r="Q167" t="s">
        <v>3</v>
      </c>
      <c r="R167">
        <f t="shared" si="29"/>
        <v>1.64</v>
      </c>
      <c r="S167">
        <f t="shared" si="34"/>
        <v>1.0500000000000114</v>
      </c>
      <c r="T167">
        <f t="shared" si="31"/>
        <v>0.46999999999997044</v>
      </c>
      <c r="U167">
        <f t="shared" si="32"/>
        <v>3.6699999999999591</v>
      </c>
    </row>
    <row r="168" spans="1:26" ht="14.45" hidden="1" x14ac:dyDescent="0.3">
      <c r="A168" s="1">
        <v>43342</v>
      </c>
      <c r="B168" s="17">
        <v>0.88958333333333339</v>
      </c>
      <c r="C168" s="10">
        <f t="shared" si="33"/>
        <v>43342.88958333333</v>
      </c>
      <c r="D168">
        <v>0.73</v>
      </c>
      <c r="G168" s="5">
        <v>248.72</v>
      </c>
      <c r="J168">
        <v>393.05</v>
      </c>
      <c r="M168">
        <v>797.94</v>
      </c>
      <c r="Q168" t="s">
        <v>3</v>
      </c>
      <c r="R168">
        <f t="shared" si="29"/>
        <v>0.73</v>
      </c>
      <c r="S168">
        <f t="shared" si="34"/>
        <v>-0.37999999999999545</v>
      </c>
      <c r="T168">
        <f t="shared" si="31"/>
        <v>-1.0500000000000114</v>
      </c>
      <c r="U168">
        <f t="shared" si="32"/>
        <v>1.6000000000000227</v>
      </c>
    </row>
    <row r="169" spans="1:26" ht="14.45" hidden="1" x14ac:dyDescent="0.3">
      <c r="A169" s="1">
        <v>43343</v>
      </c>
      <c r="B169" s="17">
        <v>1.4583333333333332E-2</v>
      </c>
      <c r="C169" s="10">
        <f t="shared" si="33"/>
        <v>43343.01458333333</v>
      </c>
      <c r="D169">
        <v>-0.12</v>
      </c>
      <c r="G169" s="5">
        <v>247.69</v>
      </c>
      <c r="J169">
        <v>391.81</v>
      </c>
      <c r="M169">
        <v>796.44</v>
      </c>
      <c r="Q169" t="s">
        <v>3</v>
      </c>
      <c r="R169">
        <f t="shared" si="29"/>
        <v>-0.12</v>
      </c>
      <c r="S169">
        <f t="shared" si="34"/>
        <v>-1.4099999999999966</v>
      </c>
      <c r="T169">
        <f t="shared" si="31"/>
        <v>-2.2900000000000205</v>
      </c>
      <c r="U169">
        <f t="shared" si="32"/>
        <v>0.10000000000002274</v>
      </c>
    </row>
    <row r="170" spans="1:26" ht="14.45" hidden="1" x14ac:dyDescent="0.3">
      <c r="A170" s="1">
        <v>43343</v>
      </c>
      <c r="B170" s="17">
        <v>0.13958333333333334</v>
      </c>
      <c r="C170" s="10">
        <f t="shared" si="33"/>
        <v>43343.13958333333</v>
      </c>
      <c r="D170">
        <v>-0.39</v>
      </c>
      <c r="G170" s="5">
        <v>247.39</v>
      </c>
      <c r="J170">
        <v>391.44</v>
      </c>
      <c r="M170">
        <v>796.05</v>
      </c>
      <c r="Q170" t="s">
        <v>3</v>
      </c>
      <c r="R170">
        <f t="shared" si="29"/>
        <v>-0.39</v>
      </c>
      <c r="S170">
        <f t="shared" si="34"/>
        <v>-1.710000000000008</v>
      </c>
      <c r="T170">
        <f t="shared" si="31"/>
        <v>-2.660000000000025</v>
      </c>
      <c r="U170">
        <f t="shared" si="32"/>
        <v>-0.29000000000007731</v>
      </c>
    </row>
    <row r="171" spans="1:26" ht="14.45" hidden="1" x14ac:dyDescent="0.3">
      <c r="A171" s="1">
        <v>43343</v>
      </c>
      <c r="B171" s="17">
        <v>0.22291666666666665</v>
      </c>
      <c r="C171" s="10">
        <f t="shared" si="33"/>
        <v>43343.222916666666</v>
      </c>
      <c r="D171">
        <v>-0.42</v>
      </c>
      <c r="G171" s="5">
        <v>247.4</v>
      </c>
      <c r="J171">
        <v>391.42</v>
      </c>
      <c r="M171">
        <v>795.98</v>
      </c>
      <c r="Q171" t="s">
        <v>3</v>
      </c>
      <c r="R171">
        <f t="shared" si="29"/>
        <v>-0.42</v>
      </c>
      <c r="S171">
        <f t="shared" si="34"/>
        <v>-1.6999999999999886</v>
      </c>
      <c r="T171">
        <f t="shared" si="31"/>
        <v>-2.6800000000000068</v>
      </c>
      <c r="U171">
        <f t="shared" si="32"/>
        <v>-0.36000000000001364</v>
      </c>
    </row>
    <row r="172" spans="1:26" x14ac:dyDescent="0.25">
      <c r="A172" s="1">
        <v>43343</v>
      </c>
      <c r="B172" s="17">
        <v>0.39374999999999999</v>
      </c>
      <c r="C172" s="10">
        <f t="shared" si="33"/>
        <v>43343.393750000003</v>
      </c>
      <c r="D172">
        <v>0.06</v>
      </c>
      <c r="G172" s="5">
        <v>247.9</v>
      </c>
      <c r="J172">
        <v>391.92</v>
      </c>
      <c r="M172">
        <v>796.58</v>
      </c>
      <c r="P172" t="s">
        <v>1</v>
      </c>
      <c r="Q172" t="s">
        <v>2</v>
      </c>
      <c r="R172">
        <f t="shared" si="29"/>
        <v>0.06</v>
      </c>
      <c r="S172">
        <f t="shared" si="34"/>
        <v>-1.1999999999999886</v>
      </c>
      <c r="T172">
        <f t="shared" si="31"/>
        <v>-2.1800000000000068</v>
      </c>
      <c r="U172">
        <f t="shared" si="32"/>
        <v>0.24000000000000909</v>
      </c>
      <c r="X172" s="6" t="s">
        <v>87</v>
      </c>
      <c r="Z172" t="s">
        <v>130</v>
      </c>
    </row>
    <row r="173" spans="1:26" x14ac:dyDescent="0.25">
      <c r="A173" s="1">
        <v>43343</v>
      </c>
      <c r="B173" s="17">
        <v>0.47291666666666665</v>
      </c>
      <c r="C173" s="10">
        <f t="shared" si="33"/>
        <v>43343.472916666666</v>
      </c>
      <c r="D173">
        <v>0.08</v>
      </c>
      <c r="G173" s="5">
        <v>247.98</v>
      </c>
      <c r="J173">
        <v>391.95</v>
      </c>
      <c r="M173">
        <v>796.68</v>
      </c>
      <c r="Q173" t="s">
        <v>2</v>
      </c>
      <c r="R173">
        <f t="shared" si="29"/>
        <v>0.08</v>
      </c>
      <c r="S173">
        <f t="shared" si="34"/>
        <v>-1.1200000000000045</v>
      </c>
      <c r="T173">
        <f t="shared" si="31"/>
        <v>-2.1500000000000341</v>
      </c>
      <c r="U173">
        <f t="shared" si="32"/>
        <v>0.33999999999991815</v>
      </c>
      <c r="Z173" t="s">
        <v>110</v>
      </c>
    </row>
    <row r="174" spans="1:26" x14ac:dyDescent="0.25">
      <c r="A174" s="1">
        <v>43343</v>
      </c>
      <c r="B174" s="17">
        <v>0.63958333333333328</v>
      </c>
      <c r="C174" s="10">
        <f t="shared" si="33"/>
        <v>43343.63958333333</v>
      </c>
      <c r="D174">
        <v>0.13</v>
      </c>
      <c r="G174" s="5">
        <v>247.99</v>
      </c>
      <c r="J174">
        <v>392.08</v>
      </c>
      <c r="M174">
        <v>797.42</v>
      </c>
      <c r="Q174" t="s">
        <v>2</v>
      </c>
      <c r="R174">
        <f t="shared" si="29"/>
        <v>0.13</v>
      </c>
      <c r="S174">
        <f t="shared" si="34"/>
        <v>-1.1099999999999852</v>
      </c>
      <c r="T174">
        <f t="shared" si="31"/>
        <v>-2.0200000000000387</v>
      </c>
      <c r="U174">
        <f t="shared" si="32"/>
        <v>1.0799999999999272</v>
      </c>
    </row>
    <row r="175" spans="1:26" ht="14.45" hidden="1" x14ac:dyDescent="0.3">
      <c r="A175" s="1">
        <v>43343</v>
      </c>
      <c r="B175" s="17">
        <v>0.77500000000000002</v>
      </c>
      <c r="C175" s="10">
        <f t="shared" si="33"/>
        <v>43343.775000000001</v>
      </c>
      <c r="Q175" t="s">
        <v>3</v>
      </c>
      <c r="R175">
        <f t="shared" si="29"/>
        <v>0</v>
      </c>
      <c r="S175">
        <f t="shared" si="34"/>
        <v>-249.1</v>
      </c>
      <c r="T175">
        <f t="shared" si="31"/>
        <v>-394.1</v>
      </c>
      <c r="U175">
        <f t="shared" si="32"/>
        <v>-796.34</v>
      </c>
    </row>
    <row r="176" spans="1:26" ht="14.45" hidden="1" x14ac:dyDescent="0.3"/>
    <row r="177" spans="22:22" ht="14.45" hidden="1" x14ac:dyDescent="0.3">
      <c r="V177" t="s">
        <v>105</v>
      </c>
    </row>
  </sheetData>
  <autoFilter ref="Q1:Q177">
    <filterColumn colId="0">
      <filters>
        <filter val="ship sailing"/>
      </filters>
    </filterColumn>
  </autoFilter>
  <conditionalFormatting sqref="G2:G127">
    <cfRule type="cellIs" dxfId="105" priority="25" operator="between">
      <formula>244.4</formula>
      <formula>249.4</formula>
    </cfRule>
  </conditionalFormatting>
  <conditionalFormatting sqref="D1:D1048576">
    <cfRule type="cellIs" dxfId="104" priority="17" operator="between">
      <formula>5</formula>
      <formula>7.5</formula>
    </cfRule>
    <cfRule type="cellIs" dxfId="103" priority="18" operator="between">
      <formula>2.5</formula>
      <formula>5</formula>
    </cfRule>
    <cfRule type="cellIs" dxfId="102" priority="19" operator="between">
      <formula>-7.5</formula>
      <formula>-5</formula>
    </cfRule>
    <cfRule type="cellIs" dxfId="101" priority="20" operator="between">
      <formula>-5</formula>
      <formula>-2.5</formula>
    </cfRule>
    <cfRule type="cellIs" dxfId="100" priority="24" operator="between">
      <formula>-2.5</formula>
      <formula>2.5</formula>
    </cfRule>
  </conditionalFormatting>
  <conditionalFormatting sqref="J1:J1048576">
    <cfRule type="cellIs" dxfId="99" priority="5" operator="between">
      <formula>399.1</formula>
      <formula>401.6</formula>
    </cfRule>
    <cfRule type="cellIs" dxfId="98" priority="6" operator="between">
      <formula>396.6</formula>
      <formula>399.1</formula>
    </cfRule>
    <cfRule type="cellIs" dxfId="97" priority="7" operator="between">
      <formula>386.6</formula>
      <formula>389.1</formula>
    </cfRule>
    <cfRule type="cellIs" dxfId="96" priority="8" operator="between">
      <formula>389.1</formula>
      <formula>391.6</formula>
    </cfRule>
    <cfRule type="cellIs" dxfId="95" priority="23" operator="between">
      <formula>391.6</formula>
      <formula>396.6</formula>
    </cfRule>
  </conditionalFormatting>
  <conditionalFormatting sqref="M1:M1048576">
    <cfRule type="cellIs" dxfId="94" priority="1" operator="between">
      <formula>801.34</formula>
      <formula>803.84</formula>
    </cfRule>
    <cfRule type="cellIs" dxfId="93" priority="2" operator="between">
      <formula>789.84</formula>
      <formula>801.34</formula>
    </cfRule>
    <cfRule type="cellIs" dxfId="92" priority="3" operator="between">
      <formula>788.84</formula>
      <formula>791.34</formula>
    </cfRule>
    <cfRule type="cellIs" dxfId="91" priority="4" operator="between">
      <formula>791.34</formula>
      <formula>793.84</formula>
    </cfRule>
    <cfRule type="cellIs" dxfId="90" priority="22" operator="between">
      <formula>793.84</formula>
      <formula>798.84</formula>
    </cfRule>
  </conditionalFormatting>
  <conditionalFormatting sqref="G142:G174">
    <cfRule type="cellIs" dxfId="89" priority="9" operator="between">
      <formula>254</formula>
      <formula>256.5</formula>
    </cfRule>
    <cfRule type="cellIs" dxfId="88" priority="10" operator="between">
      <formula>251.5</formula>
      <formula>254</formula>
    </cfRule>
    <cfRule type="cellIs" dxfId="87" priority="11" operator="between">
      <formula>241.5</formula>
      <formula>244</formula>
    </cfRule>
    <cfRule type="cellIs" dxfId="86" priority="12" operator="between">
      <formula>244</formula>
      <formula>246.5</formula>
    </cfRule>
    <cfRule type="cellIs" dxfId="85" priority="21" operator="between">
      <formula>246.5</formula>
      <formula>251.5</formula>
    </cfRule>
  </conditionalFormatting>
  <conditionalFormatting sqref="G2:G141">
    <cfRule type="cellIs" dxfId="84" priority="13" operator="between">
      <formula>251.9</formula>
      <formula>254.4</formula>
    </cfRule>
    <cfRule type="cellIs" dxfId="83" priority="14" operator="between">
      <formula>249.4</formula>
      <formula>251.9</formula>
    </cfRule>
    <cfRule type="cellIs" dxfId="82" priority="15" operator="between">
      <formula>239.4</formula>
      <formula>241.9</formula>
    </cfRule>
    <cfRule type="cellIs" dxfId="81" priority="16" operator="between">
      <formula>241.9</formula>
      <formula>244.4</formula>
    </cfRule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T151"/>
  <sheetViews>
    <sheetView topLeftCell="A57" workbookViewId="0">
      <selection activeCell="D1" sqref="D1:D1048576"/>
    </sheetView>
  </sheetViews>
  <sheetFormatPr defaultRowHeight="15" x14ac:dyDescent="0.25"/>
  <cols>
    <col min="1" max="1" width="10.5703125" bestFit="1" customWidth="1"/>
    <col min="2" max="2" width="8.85546875" style="6"/>
    <col min="7" max="7" width="9.140625" customWidth="1"/>
    <col min="8" max="8" width="14.28515625" bestFit="1" customWidth="1"/>
    <col min="9" max="9" width="12.85546875" bestFit="1" customWidth="1"/>
    <col min="10" max="14" width="12.85546875" customWidth="1"/>
    <col min="15" max="15" width="90" bestFit="1" customWidth="1"/>
  </cols>
  <sheetData>
    <row r="1" spans="1:20" ht="14.45" x14ac:dyDescent="0.3">
      <c r="A1" s="3" t="s">
        <v>0</v>
      </c>
      <c r="B1" s="19" t="s">
        <v>23</v>
      </c>
      <c r="C1" s="3"/>
      <c r="D1" s="3">
        <v>0</v>
      </c>
      <c r="E1" s="3">
        <v>249.1</v>
      </c>
      <c r="F1" s="3">
        <v>394.1</v>
      </c>
      <c r="G1" s="3">
        <v>792.3</v>
      </c>
      <c r="I1" s="3" t="s">
        <v>19</v>
      </c>
      <c r="J1" s="3" t="s">
        <v>166</v>
      </c>
      <c r="K1" s="3" t="s">
        <v>167</v>
      </c>
      <c r="L1" s="3" t="s">
        <v>168</v>
      </c>
      <c r="M1" s="3" t="s">
        <v>169</v>
      </c>
      <c r="N1" s="3"/>
      <c r="O1" s="3" t="s">
        <v>20</v>
      </c>
    </row>
    <row r="2" spans="1:20" ht="14.45" x14ac:dyDescent="0.3">
      <c r="A2" s="1">
        <v>43346</v>
      </c>
      <c r="B2" s="17">
        <v>0.47916666666666669</v>
      </c>
      <c r="D2">
        <v>-0.43</v>
      </c>
      <c r="E2">
        <v>248.26</v>
      </c>
      <c r="F2">
        <v>393.51</v>
      </c>
      <c r="G2" s="4">
        <v>248.76</v>
      </c>
      <c r="H2" t="s">
        <v>1</v>
      </c>
      <c r="I2" t="s">
        <v>2</v>
      </c>
      <c r="J2">
        <f>D2-0</f>
        <v>-0.43</v>
      </c>
      <c r="K2">
        <f>E2-$E$1</f>
        <v>-0.84000000000000341</v>
      </c>
      <c r="L2">
        <f>F2-$F$1</f>
        <v>-0.59000000000003183</v>
      </c>
      <c r="M2">
        <f>G2-$G$1</f>
        <v>-543.54</v>
      </c>
      <c r="O2" t="s">
        <v>106</v>
      </c>
      <c r="R2" s="6" t="s">
        <v>87</v>
      </c>
      <c r="T2" t="s">
        <v>132</v>
      </c>
    </row>
    <row r="3" spans="1:20" ht="14.45" x14ac:dyDescent="0.3">
      <c r="A3" s="1">
        <v>43346</v>
      </c>
      <c r="B3" s="17">
        <v>0.63958333333333328</v>
      </c>
      <c r="D3">
        <v>-5.94</v>
      </c>
      <c r="E3">
        <v>241.24</v>
      </c>
      <c r="F3">
        <v>385.15</v>
      </c>
      <c r="G3" s="4">
        <v>242.74</v>
      </c>
      <c r="I3" t="s">
        <v>2</v>
      </c>
      <c r="J3">
        <f t="shared" ref="J3:J66" si="0">D3-0</f>
        <v>-5.94</v>
      </c>
      <c r="K3">
        <f t="shared" ref="K3:K66" si="1">E3-$E$1</f>
        <v>-7.8599999999999852</v>
      </c>
      <c r="L3">
        <f t="shared" ref="L3:L66" si="2">F3-$F$1</f>
        <v>-8.9500000000000455</v>
      </c>
      <c r="M3">
        <f t="shared" ref="M3:M66" si="3">G3-$G$1</f>
        <v>-549.55999999999995</v>
      </c>
      <c r="T3" t="s">
        <v>110</v>
      </c>
    </row>
    <row r="4" spans="1:20" ht="14.45" hidden="1" x14ac:dyDescent="0.3">
      <c r="A4" s="1">
        <v>43346</v>
      </c>
      <c r="B4" s="17">
        <v>0.77500000000000002</v>
      </c>
      <c r="D4">
        <v>-9.2200000000000006</v>
      </c>
      <c r="E4">
        <v>236.88</v>
      </c>
      <c r="F4">
        <v>380.05</v>
      </c>
      <c r="G4" s="4">
        <v>369.73</v>
      </c>
      <c r="I4" t="s">
        <v>3</v>
      </c>
      <c r="J4">
        <f t="shared" si="0"/>
        <v>-9.2200000000000006</v>
      </c>
      <c r="K4">
        <f t="shared" si="1"/>
        <v>-12.219999999999999</v>
      </c>
      <c r="L4">
        <f t="shared" si="2"/>
        <v>-14.050000000000011</v>
      </c>
      <c r="M4">
        <f t="shared" si="3"/>
        <v>-422.56999999999994</v>
      </c>
    </row>
    <row r="5" spans="1:20" ht="14.45" hidden="1" x14ac:dyDescent="0.3">
      <c r="A5" s="1">
        <v>43346</v>
      </c>
      <c r="B5" s="17">
        <v>0.88958333333333339</v>
      </c>
      <c r="D5">
        <v>-12.1</v>
      </c>
      <c r="E5">
        <v>233.13</v>
      </c>
      <c r="F5">
        <v>375.66</v>
      </c>
      <c r="G5" s="4">
        <v>357.63</v>
      </c>
      <c r="I5" t="s">
        <v>3</v>
      </c>
      <c r="J5">
        <f t="shared" si="0"/>
        <v>-12.1</v>
      </c>
      <c r="K5">
        <f t="shared" si="1"/>
        <v>-15.969999999999999</v>
      </c>
      <c r="L5">
        <f t="shared" si="2"/>
        <v>-18.439999999999998</v>
      </c>
      <c r="M5">
        <f t="shared" si="3"/>
        <v>-434.66999999999996</v>
      </c>
    </row>
    <row r="6" spans="1:20" ht="14.45" hidden="1" x14ac:dyDescent="0.3">
      <c r="A6" s="1">
        <v>43347</v>
      </c>
      <c r="B6" s="17">
        <v>1.4583333333333332E-2</v>
      </c>
      <c r="D6">
        <v>-13.24</v>
      </c>
      <c r="E6">
        <v>231.8</v>
      </c>
      <c r="F6">
        <v>374.01</v>
      </c>
      <c r="G6" s="4">
        <v>356.41</v>
      </c>
      <c r="I6" t="s">
        <v>3</v>
      </c>
      <c r="J6">
        <f t="shared" si="0"/>
        <v>-13.24</v>
      </c>
      <c r="K6">
        <f t="shared" si="1"/>
        <v>-17.299999999999983</v>
      </c>
      <c r="L6">
        <f t="shared" si="2"/>
        <v>-20.090000000000032</v>
      </c>
      <c r="M6">
        <f t="shared" si="3"/>
        <v>-435.88999999999993</v>
      </c>
    </row>
    <row r="7" spans="1:20" ht="14.45" hidden="1" x14ac:dyDescent="0.3">
      <c r="A7" s="1">
        <v>43347</v>
      </c>
      <c r="B7" s="17">
        <v>0.13958333333333334</v>
      </c>
      <c r="D7">
        <v>-13.36</v>
      </c>
      <c r="E7">
        <v>231.68</v>
      </c>
      <c r="F7">
        <v>373.89</v>
      </c>
      <c r="G7" s="4">
        <v>358.61</v>
      </c>
      <c r="I7" t="s">
        <v>3</v>
      </c>
      <c r="J7">
        <f t="shared" si="0"/>
        <v>-13.36</v>
      </c>
      <c r="K7">
        <f t="shared" si="1"/>
        <v>-17.419999999999987</v>
      </c>
      <c r="L7">
        <f t="shared" si="2"/>
        <v>-20.210000000000036</v>
      </c>
      <c r="M7">
        <f t="shared" si="3"/>
        <v>-433.68999999999994</v>
      </c>
    </row>
    <row r="8" spans="1:20" ht="14.45" hidden="1" x14ac:dyDescent="0.3">
      <c r="A8" s="1">
        <v>43347</v>
      </c>
      <c r="B8" s="17">
        <v>0.22361111111111109</v>
      </c>
      <c r="D8">
        <v>-13.3</v>
      </c>
      <c r="E8">
        <v>231.72</v>
      </c>
      <c r="F8">
        <v>373.9</v>
      </c>
      <c r="G8" s="4">
        <v>364.15</v>
      </c>
      <c r="I8" t="s">
        <v>3</v>
      </c>
      <c r="J8">
        <f t="shared" si="0"/>
        <v>-13.3</v>
      </c>
      <c r="K8">
        <f t="shared" si="1"/>
        <v>-17.379999999999995</v>
      </c>
      <c r="L8">
        <f t="shared" si="2"/>
        <v>-20.200000000000045</v>
      </c>
      <c r="M8">
        <f t="shared" si="3"/>
        <v>-428.15</v>
      </c>
    </row>
    <row r="9" spans="1:20" ht="14.45" x14ac:dyDescent="0.3">
      <c r="A9" s="1">
        <v>43347</v>
      </c>
      <c r="B9" s="17">
        <v>0.39930555555555558</v>
      </c>
      <c r="D9">
        <v>-0.01</v>
      </c>
      <c r="E9">
        <v>249.08</v>
      </c>
      <c r="F9">
        <v>394.12</v>
      </c>
      <c r="G9" s="4">
        <v>250.01</v>
      </c>
      <c r="H9" t="s">
        <v>1</v>
      </c>
      <c r="I9" t="s">
        <v>2</v>
      </c>
      <c r="J9">
        <f t="shared" si="0"/>
        <v>-0.01</v>
      </c>
      <c r="K9">
        <f t="shared" si="1"/>
        <v>-1.999999999998181E-2</v>
      </c>
      <c r="L9">
        <f t="shared" si="2"/>
        <v>1.999999999998181E-2</v>
      </c>
      <c r="M9">
        <f t="shared" si="3"/>
        <v>-542.29</v>
      </c>
      <c r="R9" s="6" t="s">
        <v>87</v>
      </c>
      <c r="T9" t="s">
        <v>133</v>
      </c>
    </row>
    <row r="10" spans="1:20" ht="14.45" x14ac:dyDescent="0.3">
      <c r="A10" s="1">
        <v>43347</v>
      </c>
      <c r="B10" s="17">
        <v>0.47291666666666665</v>
      </c>
      <c r="D10">
        <v>0.87</v>
      </c>
      <c r="E10">
        <v>250.44</v>
      </c>
      <c r="F10">
        <v>395.67</v>
      </c>
      <c r="G10" s="4">
        <v>257.41000000000003</v>
      </c>
      <c r="I10" t="s">
        <v>2</v>
      </c>
      <c r="J10">
        <f t="shared" si="0"/>
        <v>0.87</v>
      </c>
      <c r="K10">
        <f t="shared" si="1"/>
        <v>1.3400000000000034</v>
      </c>
      <c r="L10">
        <f t="shared" si="2"/>
        <v>1.5699999999999932</v>
      </c>
      <c r="M10">
        <f t="shared" si="3"/>
        <v>-534.88999999999987</v>
      </c>
      <c r="T10" t="s">
        <v>110</v>
      </c>
    </row>
    <row r="11" spans="1:20" ht="14.45" hidden="1" x14ac:dyDescent="0.3">
      <c r="A11" s="1">
        <v>43347</v>
      </c>
      <c r="B11" s="17">
        <v>0.63958333333333328</v>
      </c>
      <c r="D11">
        <v>3.37</v>
      </c>
      <c r="E11">
        <v>253.62</v>
      </c>
      <c r="F11">
        <v>399.35</v>
      </c>
      <c r="G11">
        <v>257.58</v>
      </c>
      <c r="I11" t="s">
        <v>3</v>
      </c>
      <c r="J11">
        <f t="shared" si="0"/>
        <v>3.37</v>
      </c>
      <c r="K11">
        <f t="shared" si="1"/>
        <v>4.5200000000000102</v>
      </c>
      <c r="L11">
        <f t="shared" si="2"/>
        <v>5.25</v>
      </c>
      <c r="M11">
        <f t="shared" si="3"/>
        <v>-534.72</v>
      </c>
    </row>
    <row r="12" spans="1:20" ht="14.45" hidden="1" x14ac:dyDescent="0.3">
      <c r="A12" s="1">
        <v>43347</v>
      </c>
      <c r="B12" s="17">
        <v>0.77500000000000002</v>
      </c>
      <c r="D12">
        <v>4.29</v>
      </c>
      <c r="E12">
        <v>254.78</v>
      </c>
      <c r="F12">
        <v>400.72</v>
      </c>
      <c r="G12">
        <v>801.86</v>
      </c>
      <c r="I12" t="s">
        <v>3</v>
      </c>
      <c r="J12">
        <f t="shared" si="0"/>
        <v>4.29</v>
      </c>
      <c r="K12">
        <f t="shared" si="1"/>
        <v>5.6800000000000068</v>
      </c>
      <c r="L12">
        <f t="shared" si="2"/>
        <v>6.6200000000000045</v>
      </c>
      <c r="M12">
        <f t="shared" si="3"/>
        <v>9.5600000000000591</v>
      </c>
      <c r="O12" t="s">
        <v>103</v>
      </c>
    </row>
    <row r="13" spans="1:20" ht="14.45" hidden="1" x14ac:dyDescent="0.3">
      <c r="A13" s="1">
        <v>43347</v>
      </c>
      <c r="B13" s="17">
        <v>0.88958333333333339</v>
      </c>
      <c r="D13">
        <v>4.5999999999999996</v>
      </c>
      <c r="E13">
        <v>255.11</v>
      </c>
      <c r="F13">
        <v>401.12</v>
      </c>
      <c r="G13">
        <v>802.58</v>
      </c>
      <c r="I13" t="s">
        <v>3</v>
      </c>
      <c r="J13">
        <f t="shared" si="0"/>
        <v>4.5999999999999996</v>
      </c>
      <c r="K13">
        <f t="shared" si="1"/>
        <v>6.0100000000000193</v>
      </c>
      <c r="L13">
        <f t="shared" si="2"/>
        <v>7.0199999999999818</v>
      </c>
      <c r="M13">
        <f t="shared" si="3"/>
        <v>10.280000000000086</v>
      </c>
      <c r="O13" t="s">
        <v>104</v>
      </c>
    </row>
    <row r="14" spans="1:20" ht="14.45" hidden="1" x14ac:dyDescent="0.3">
      <c r="A14" s="1">
        <v>43348</v>
      </c>
      <c r="B14" s="17">
        <v>1.4583333333333332E-2</v>
      </c>
      <c r="D14">
        <v>4.9400000000000004</v>
      </c>
      <c r="E14">
        <v>255.56</v>
      </c>
      <c r="F14">
        <v>401.65</v>
      </c>
      <c r="G14">
        <v>803.38</v>
      </c>
      <c r="I14" t="s">
        <v>3</v>
      </c>
      <c r="J14">
        <f t="shared" si="0"/>
        <v>4.9400000000000004</v>
      </c>
      <c r="K14">
        <f t="shared" si="1"/>
        <v>6.460000000000008</v>
      </c>
      <c r="L14">
        <f t="shared" si="2"/>
        <v>7.5499999999999545</v>
      </c>
      <c r="M14">
        <f t="shared" si="3"/>
        <v>11.080000000000041</v>
      </c>
    </row>
    <row r="15" spans="1:20" ht="14.45" hidden="1" x14ac:dyDescent="0.3">
      <c r="A15" s="1">
        <v>43348</v>
      </c>
      <c r="B15" s="17">
        <v>0.13958333333333334</v>
      </c>
      <c r="D15">
        <v>5.24</v>
      </c>
      <c r="E15">
        <v>255.98</v>
      </c>
      <c r="F15">
        <v>402.12</v>
      </c>
      <c r="G15">
        <v>804.11</v>
      </c>
      <c r="I15" t="s">
        <v>3</v>
      </c>
      <c r="J15">
        <f t="shared" si="0"/>
        <v>5.24</v>
      </c>
      <c r="K15">
        <f t="shared" si="1"/>
        <v>6.8799999999999955</v>
      </c>
      <c r="L15">
        <f t="shared" si="2"/>
        <v>8.0199999999999818</v>
      </c>
      <c r="M15">
        <f t="shared" si="3"/>
        <v>11.810000000000059</v>
      </c>
    </row>
    <row r="16" spans="1:20" ht="14.45" hidden="1" x14ac:dyDescent="0.3">
      <c r="A16" s="1">
        <v>43348</v>
      </c>
      <c r="B16" s="17">
        <v>0.22361111111111109</v>
      </c>
      <c r="D16">
        <v>5.42</v>
      </c>
      <c r="E16">
        <v>256.2</v>
      </c>
      <c r="F16">
        <v>402.38</v>
      </c>
      <c r="G16">
        <v>804.46</v>
      </c>
      <c r="I16" t="s">
        <v>3</v>
      </c>
      <c r="J16">
        <f t="shared" si="0"/>
        <v>5.42</v>
      </c>
      <c r="K16">
        <f t="shared" si="1"/>
        <v>7.0999999999999943</v>
      </c>
      <c r="L16">
        <f t="shared" si="2"/>
        <v>8.2799999999999727</v>
      </c>
      <c r="M16">
        <f t="shared" si="3"/>
        <v>12.160000000000082</v>
      </c>
    </row>
    <row r="17" spans="1:20" ht="14.45" x14ac:dyDescent="0.3">
      <c r="A17" s="1">
        <v>43348</v>
      </c>
      <c r="B17" s="17">
        <v>0.44513888888888892</v>
      </c>
      <c r="D17">
        <v>-0.02</v>
      </c>
      <c r="E17">
        <v>248.89</v>
      </c>
      <c r="F17">
        <v>393.58</v>
      </c>
      <c r="G17">
        <v>792.39</v>
      </c>
      <c r="H17" t="s">
        <v>1</v>
      </c>
      <c r="I17" t="s">
        <v>2</v>
      </c>
      <c r="J17">
        <f t="shared" si="0"/>
        <v>-0.02</v>
      </c>
      <c r="K17">
        <f t="shared" si="1"/>
        <v>-0.21000000000000796</v>
      </c>
      <c r="L17">
        <f t="shared" si="2"/>
        <v>-0.52000000000003865</v>
      </c>
      <c r="M17">
        <f t="shared" si="3"/>
        <v>9.0000000000031832E-2</v>
      </c>
      <c r="R17" s="6" t="s">
        <v>87</v>
      </c>
      <c r="T17" t="s">
        <v>134</v>
      </c>
    </row>
    <row r="18" spans="1:20" ht="14.45" x14ac:dyDescent="0.3">
      <c r="A18" s="1">
        <v>43348</v>
      </c>
      <c r="B18" s="17">
        <v>0.47291666666666665</v>
      </c>
      <c r="D18">
        <v>0.18</v>
      </c>
      <c r="E18">
        <v>249.24</v>
      </c>
      <c r="F18">
        <v>394.02</v>
      </c>
      <c r="G18">
        <v>793.08</v>
      </c>
      <c r="I18" t="s">
        <v>2</v>
      </c>
      <c r="J18">
        <f t="shared" si="0"/>
        <v>0.18</v>
      </c>
      <c r="K18">
        <f t="shared" si="1"/>
        <v>0.14000000000001478</v>
      </c>
      <c r="L18">
        <f t="shared" si="2"/>
        <v>-8.0000000000040927E-2</v>
      </c>
      <c r="M18">
        <f t="shared" si="3"/>
        <v>0.7800000000000864</v>
      </c>
      <c r="T18" t="s">
        <v>111</v>
      </c>
    </row>
    <row r="19" spans="1:20" ht="14.45" hidden="1" x14ac:dyDescent="0.3">
      <c r="A19" s="1">
        <v>43348</v>
      </c>
      <c r="B19" s="17">
        <v>0.63958333333333328</v>
      </c>
      <c r="D19">
        <v>1.1599999999999999</v>
      </c>
      <c r="E19">
        <v>250.32</v>
      </c>
      <c r="F19">
        <v>395.42</v>
      </c>
      <c r="G19">
        <v>794.7</v>
      </c>
      <c r="I19" t="s">
        <v>3</v>
      </c>
      <c r="J19">
        <f t="shared" si="0"/>
        <v>1.1599999999999999</v>
      </c>
      <c r="K19">
        <f t="shared" si="1"/>
        <v>1.2199999999999989</v>
      </c>
      <c r="L19">
        <f t="shared" si="2"/>
        <v>1.3199999999999932</v>
      </c>
      <c r="M19">
        <f t="shared" si="3"/>
        <v>2.4000000000000909</v>
      </c>
    </row>
    <row r="20" spans="1:20" ht="14.45" hidden="1" x14ac:dyDescent="0.3">
      <c r="A20" s="1">
        <v>43348</v>
      </c>
      <c r="B20" s="17">
        <v>0.77500000000000002</v>
      </c>
      <c r="D20">
        <v>1.19</v>
      </c>
      <c r="E20">
        <v>250.25</v>
      </c>
      <c r="F20">
        <v>395.31</v>
      </c>
      <c r="G20">
        <v>794.64</v>
      </c>
      <c r="I20" t="s">
        <v>3</v>
      </c>
      <c r="J20">
        <f t="shared" si="0"/>
        <v>1.19</v>
      </c>
      <c r="K20">
        <f t="shared" si="1"/>
        <v>1.1500000000000057</v>
      </c>
      <c r="L20">
        <f t="shared" si="2"/>
        <v>1.2099999999999795</v>
      </c>
      <c r="M20">
        <f t="shared" si="3"/>
        <v>2.3400000000000318</v>
      </c>
    </row>
    <row r="21" spans="1:20" ht="14.45" hidden="1" x14ac:dyDescent="0.3">
      <c r="A21" s="1">
        <v>43348</v>
      </c>
      <c r="B21" s="17">
        <v>0.88958333333333339</v>
      </c>
      <c r="D21">
        <v>0.46</v>
      </c>
      <c r="E21">
        <v>29.23</v>
      </c>
      <c r="F21">
        <v>394.15</v>
      </c>
      <c r="G21">
        <v>793.21</v>
      </c>
      <c r="I21" t="s">
        <v>3</v>
      </c>
      <c r="J21">
        <f t="shared" si="0"/>
        <v>0.46</v>
      </c>
      <c r="K21">
        <f t="shared" si="1"/>
        <v>-219.87</v>
      </c>
      <c r="L21">
        <f t="shared" si="2"/>
        <v>4.9999999999954525E-2</v>
      </c>
      <c r="M21">
        <f t="shared" si="3"/>
        <v>0.91000000000008185</v>
      </c>
      <c r="O21">
        <f>792.3-5</f>
        <v>787.3</v>
      </c>
    </row>
    <row r="22" spans="1:20" ht="14.45" hidden="1" x14ac:dyDescent="0.3">
      <c r="A22" s="1">
        <v>43349</v>
      </c>
      <c r="B22" s="17">
        <v>1.4583333333333332E-2</v>
      </c>
      <c r="D22">
        <v>-0.24</v>
      </c>
      <c r="E22">
        <v>248.38</v>
      </c>
      <c r="F22">
        <v>393.15</v>
      </c>
      <c r="G22">
        <v>792.04</v>
      </c>
      <c r="I22" t="s">
        <v>3</v>
      </c>
      <c r="J22">
        <f t="shared" si="0"/>
        <v>-0.24</v>
      </c>
      <c r="K22">
        <f t="shared" si="1"/>
        <v>-0.71999999999999886</v>
      </c>
      <c r="L22">
        <f t="shared" si="2"/>
        <v>-0.95000000000004547</v>
      </c>
      <c r="M22">
        <f t="shared" si="3"/>
        <v>-0.25999999999999091</v>
      </c>
    </row>
    <row r="23" spans="1:20" ht="14.45" hidden="1" x14ac:dyDescent="0.3">
      <c r="A23" s="1">
        <v>43349</v>
      </c>
      <c r="B23" s="17">
        <v>0.13958333333333334</v>
      </c>
      <c r="D23">
        <v>-0.54</v>
      </c>
      <c r="E23">
        <v>247.98</v>
      </c>
      <c r="F23">
        <v>392.7</v>
      </c>
      <c r="G23">
        <v>791.51</v>
      </c>
      <c r="I23" t="s">
        <v>3</v>
      </c>
      <c r="J23">
        <f t="shared" si="0"/>
        <v>-0.54</v>
      </c>
      <c r="K23">
        <f t="shared" si="1"/>
        <v>-1.1200000000000045</v>
      </c>
      <c r="L23">
        <f t="shared" si="2"/>
        <v>-1.4000000000000341</v>
      </c>
      <c r="M23">
        <f t="shared" si="3"/>
        <v>-0.78999999999996362</v>
      </c>
    </row>
    <row r="24" spans="1:20" ht="14.45" hidden="1" x14ac:dyDescent="0.3">
      <c r="A24" s="1">
        <v>43349</v>
      </c>
      <c r="B24" s="17">
        <v>0.22361111111111109</v>
      </c>
      <c r="D24">
        <v>-0.63</v>
      </c>
      <c r="E24">
        <v>247.88</v>
      </c>
      <c r="F24">
        <v>392.53</v>
      </c>
      <c r="G24">
        <v>791.32</v>
      </c>
      <c r="I24" t="s">
        <v>3</v>
      </c>
      <c r="J24">
        <f t="shared" si="0"/>
        <v>-0.63</v>
      </c>
      <c r="K24">
        <f t="shared" si="1"/>
        <v>-1.2199999999999989</v>
      </c>
      <c r="L24">
        <f t="shared" si="2"/>
        <v>-1.57000000000005</v>
      </c>
      <c r="M24">
        <f t="shared" si="3"/>
        <v>-0.9799999999999045</v>
      </c>
    </row>
    <row r="25" spans="1:20" ht="14.45" hidden="1" x14ac:dyDescent="0.3">
      <c r="A25" s="1">
        <v>43349</v>
      </c>
      <c r="B25" s="17">
        <v>0.47291666666666665</v>
      </c>
      <c r="D25">
        <v>0.06</v>
      </c>
      <c r="E25">
        <v>248.88</v>
      </c>
      <c r="F25">
        <v>393.62</v>
      </c>
      <c r="G25">
        <v>792.55</v>
      </c>
      <c r="H25" t="s">
        <v>1</v>
      </c>
      <c r="I25" t="s">
        <v>3</v>
      </c>
      <c r="J25">
        <f t="shared" si="0"/>
        <v>0.06</v>
      </c>
      <c r="K25">
        <f t="shared" si="1"/>
        <v>-0.21999999999999886</v>
      </c>
      <c r="L25">
        <f t="shared" si="2"/>
        <v>-0.48000000000001819</v>
      </c>
      <c r="M25">
        <f t="shared" si="3"/>
        <v>0.25</v>
      </c>
    </row>
    <row r="26" spans="1:20" ht="14.45" hidden="1" x14ac:dyDescent="0.3">
      <c r="A26" s="1">
        <v>43349</v>
      </c>
      <c r="B26" s="17">
        <v>0.63958333333333328</v>
      </c>
      <c r="D26">
        <v>1.34</v>
      </c>
      <c r="E26">
        <v>250.54</v>
      </c>
      <c r="F26">
        <v>395.51</v>
      </c>
      <c r="G26">
        <v>794.92</v>
      </c>
      <c r="I26" t="s">
        <v>3</v>
      </c>
      <c r="J26">
        <f t="shared" si="0"/>
        <v>1.34</v>
      </c>
      <c r="K26">
        <f t="shared" si="1"/>
        <v>1.4399999999999977</v>
      </c>
      <c r="L26">
        <f t="shared" si="2"/>
        <v>1.4099999999999682</v>
      </c>
      <c r="M26">
        <f t="shared" si="3"/>
        <v>2.6200000000000045</v>
      </c>
    </row>
    <row r="27" spans="1:20" ht="14.45" hidden="1" x14ac:dyDescent="0.3">
      <c r="A27" s="1">
        <v>43349</v>
      </c>
      <c r="B27" s="17">
        <v>0.77500000000000002</v>
      </c>
      <c r="D27">
        <v>2.19</v>
      </c>
      <c r="E27">
        <v>251.64</v>
      </c>
      <c r="F27">
        <v>396.88</v>
      </c>
      <c r="G27">
        <v>796.71</v>
      </c>
      <c r="I27" t="s">
        <v>3</v>
      </c>
      <c r="J27">
        <f t="shared" si="0"/>
        <v>2.19</v>
      </c>
      <c r="K27">
        <f t="shared" si="1"/>
        <v>2.539999999999992</v>
      </c>
      <c r="L27">
        <f t="shared" si="2"/>
        <v>2.7799999999999727</v>
      </c>
      <c r="M27">
        <f t="shared" si="3"/>
        <v>4.4100000000000819</v>
      </c>
    </row>
    <row r="28" spans="1:20" ht="14.45" hidden="1" x14ac:dyDescent="0.3">
      <c r="A28" s="1">
        <v>43349</v>
      </c>
      <c r="B28" s="17">
        <v>0.88958333333333339</v>
      </c>
      <c r="D28">
        <v>2.5499999999999998</v>
      </c>
      <c r="E28">
        <v>251.98</v>
      </c>
      <c r="F28">
        <v>397.31</v>
      </c>
      <c r="G28">
        <v>797.96</v>
      </c>
      <c r="I28" t="s">
        <v>3</v>
      </c>
      <c r="J28">
        <f t="shared" si="0"/>
        <v>2.5499999999999998</v>
      </c>
      <c r="K28">
        <f t="shared" si="1"/>
        <v>2.8799999999999955</v>
      </c>
      <c r="L28">
        <f t="shared" si="2"/>
        <v>3.2099999999999795</v>
      </c>
      <c r="M28">
        <f t="shared" si="3"/>
        <v>5.6600000000000819</v>
      </c>
    </row>
    <row r="29" spans="1:20" ht="14.45" hidden="1" x14ac:dyDescent="0.3">
      <c r="A29" s="1">
        <v>43350</v>
      </c>
      <c r="B29" s="17">
        <v>1.4583333333333332E-2</v>
      </c>
      <c r="D29">
        <v>2.4500000000000002</v>
      </c>
      <c r="E29">
        <v>251.89</v>
      </c>
      <c r="F29">
        <v>397.13</v>
      </c>
      <c r="G29">
        <v>797.18</v>
      </c>
      <c r="I29" t="s">
        <v>3</v>
      </c>
      <c r="J29">
        <f t="shared" si="0"/>
        <v>2.4500000000000002</v>
      </c>
      <c r="K29">
        <f t="shared" si="1"/>
        <v>2.789999999999992</v>
      </c>
      <c r="L29">
        <f t="shared" si="2"/>
        <v>3.0299999999999727</v>
      </c>
      <c r="M29">
        <f t="shared" si="3"/>
        <v>4.8799999999999955</v>
      </c>
    </row>
    <row r="30" spans="1:20" ht="14.45" hidden="1" x14ac:dyDescent="0.3">
      <c r="A30" s="1">
        <v>43350</v>
      </c>
      <c r="B30" s="17">
        <v>0.13958333333333334</v>
      </c>
      <c r="D30">
        <v>2.2799999999999998</v>
      </c>
      <c r="E30">
        <v>251.65</v>
      </c>
      <c r="F30">
        <v>396.85</v>
      </c>
      <c r="G30">
        <v>796.6</v>
      </c>
      <c r="I30" t="s">
        <v>3</v>
      </c>
      <c r="J30">
        <f t="shared" si="0"/>
        <v>2.2799999999999998</v>
      </c>
      <c r="K30">
        <f t="shared" si="1"/>
        <v>2.5500000000000114</v>
      </c>
      <c r="L30">
        <f t="shared" si="2"/>
        <v>2.75</v>
      </c>
      <c r="M30">
        <f t="shared" si="3"/>
        <v>4.3000000000000682</v>
      </c>
    </row>
    <row r="31" spans="1:20" ht="14.45" hidden="1" x14ac:dyDescent="0.3">
      <c r="A31" s="1">
        <v>43350</v>
      </c>
      <c r="B31" s="17">
        <v>0.22361111111111109</v>
      </c>
      <c r="D31">
        <v>2.14</v>
      </c>
      <c r="E31">
        <v>251.5</v>
      </c>
      <c r="F31">
        <v>396.64</v>
      </c>
      <c r="G31">
        <v>796.26</v>
      </c>
      <c r="I31" t="s">
        <v>3</v>
      </c>
      <c r="J31">
        <f t="shared" si="0"/>
        <v>2.14</v>
      </c>
      <c r="K31">
        <f t="shared" si="1"/>
        <v>2.4000000000000057</v>
      </c>
      <c r="L31">
        <f t="shared" si="2"/>
        <v>2.5399999999999636</v>
      </c>
      <c r="M31">
        <f t="shared" si="3"/>
        <v>3.9600000000000364</v>
      </c>
    </row>
    <row r="32" spans="1:20" ht="14.45" hidden="1" x14ac:dyDescent="0.3">
      <c r="A32" s="1">
        <v>43350</v>
      </c>
      <c r="B32" s="17">
        <v>0.47291666666666665</v>
      </c>
      <c r="D32">
        <v>3.32</v>
      </c>
      <c r="E32">
        <v>253.31</v>
      </c>
      <c r="F32">
        <v>398.59</v>
      </c>
      <c r="G32">
        <v>798.63</v>
      </c>
      <c r="I32" t="s">
        <v>3</v>
      </c>
      <c r="J32">
        <f t="shared" si="0"/>
        <v>3.32</v>
      </c>
      <c r="K32">
        <f t="shared" si="1"/>
        <v>4.210000000000008</v>
      </c>
      <c r="L32">
        <f t="shared" si="2"/>
        <v>4.4899999999999523</v>
      </c>
      <c r="M32">
        <f t="shared" si="3"/>
        <v>6.3300000000000409</v>
      </c>
    </row>
    <row r="33" spans="1:20" ht="14.45" hidden="1" x14ac:dyDescent="0.3">
      <c r="A33" s="1">
        <v>43350</v>
      </c>
      <c r="B33" s="17">
        <v>0.63958333333333328</v>
      </c>
      <c r="D33">
        <v>5.39</v>
      </c>
      <c r="E33">
        <v>255.87</v>
      </c>
      <c r="F33">
        <v>401.63</v>
      </c>
      <c r="G33">
        <v>802.33</v>
      </c>
      <c r="I33" t="s">
        <v>3</v>
      </c>
      <c r="J33">
        <f t="shared" si="0"/>
        <v>5.39</v>
      </c>
      <c r="K33">
        <f t="shared" si="1"/>
        <v>6.7700000000000102</v>
      </c>
      <c r="L33">
        <f t="shared" si="2"/>
        <v>7.5299999999999727</v>
      </c>
      <c r="M33">
        <f t="shared" si="3"/>
        <v>10.030000000000086</v>
      </c>
    </row>
    <row r="34" spans="1:20" ht="14.45" hidden="1" x14ac:dyDescent="0.3">
      <c r="A34" s="1">
        <v>43350</v>
      </c>
      <c r="B34" s="17">
        <v>0.77500000000000002</v>
      </c>
      <c r="D34">
        <v>5.85</v>
      </c>
      <c r="E34">
        <v>256.35000000000002</v>
      </c>
      <c r="F34">
        <v>402.25</v>
      </c>
      <c r="G34">
        <v>803.21</v>
      </c>
      <c r="I34" t="s">
        <v>3</v>
      </c>
      <c r="J34">
        <f t="shared" si="0"/>
        <v>5.85</v>
      </c>
      <c r="K34">
        <f t="shared" si="1"/>
        <v>7.2500000000000284</v>
      </c>
      <c r="L34">
        <f t="shared" si="2"/>
        <v>8.1499999999999773</v>
      </c>
      <c r="M34">
        <f t="shared" si="3"/>
        <v>10.910000000000082</v>
      </c>
    </row>
    <row r="35" spans="1:20" ht="14.45" hidden="1" x14ac:dyDescent="0.3">
      <c r="A35" s="1">
        <v>43350</v>
      </c>
      <c r="B35" s="17">
        <v>0.88958333333333339</v>
      </c>
      <c r="D35">
        <v>5.47</v>
      </c>
      <c r="E35">
        <v>255.78</v>
      </c>
      <c r="F35">
        <v>401.6</v>
      </c>
      <c r="G35">
        <v>802.34</v>
      </c>
      <c r="I35" t="s">
        <v>3</v>
      </c>
      <c r="J35">
        <f t="shared" si="0"/>
        <v>5.47</v>
      </c>
      <c r="K35">
        <f t="shared" si="1"/>
        <v>6.6800000000000068</v>
      </c>
      <c r="L35">
        <f t="shared" si="2"/>
        <v>7.5</v>
      </c>
      <c r="M35">
        <f t="shared" si="3"/>
        <v>10.040000000000077</v>
      </c>
    </row>
    <row r="36" spans="1:20" ht="14.45" hidden="1" x14ac:dyDescent="0.3">
      <c r="A36" s="1">
        <v>43351</v>
      </c>
      <c r="B36" s="17">
        <v>1.4583333333333332E-2</v>
      </c>
      <c r="D36">
        <v>4.9400000000000004</v>
      </c>
      <c r="E36">
        <v>255.02</v>
      </c>
      <c r="F36">
        <v>400.6</v>
      </c>
      <c r="G36">
        <v>801.27</v>
      </c>
      <c r="I36" t="s">
        <v>3</v>
      </c>
      <c r="J36">
        <f t="shared" si="0"/>
        <v>4.9400000000000004</v>
      </c>
      <c r="K36">
        <f t="shared" si="1"/>
        <v>5.9200000000000159</v>
      </c>
      <c r="L36">
        <f t="shared" si="2"/>
        <v>6.5</v>
      </c>
      <c r="M36">
        <f t="shared" si="3"/>
        <v>8.9700000000000273</v>
      </c>
    </row>
    <row r="37" spans="1:20" ht="14.45" hidden="1" x14ac:dyDescent="0.3">
      <c r="A37" s="1">
        <v>43352</v>
      </c>
      <c r="B37" s="17">
        <v>0.88958333333333339</v>
      </c>
      <c r="D37">
        <v>3.05</v>
      </c>
      <c r="E37">
        <v>252.47</v>
      </c>
      <c r="F37">
        <v>397.75</v>
      </c>
      <c r="G37">
        <v>797.39</v>
      </c>
      <c r="I37" t="s">
        <v>3</v>
      </c>
      <c r="J37">
        <f t="shared" si="0"/>
        <v>3.05</v>
      </c>
      <c r="K37">
        <f t="shared" si="1"/>
        <v>3.3700000000000045</v>
      </c>
      <c r="L37">
        <f t="shared" si="2"/>
        <v>3.6499999999999773</v>
      </c>
      <c r="M37">
        <f t="shared" si="3"/>
        <v>5.0900000000000318</v>
      </c>
    </row>
    <row r="38" spans="1:20" ht="14.45" hidden="1" x14ac:dyDescent="0.3">
      <c r="A38" s="1">
        <v>43353</v>
      </c>
      <c r="B38" s="17">
        <v>0.13958333333333334</v>
      </c>
      <c r="D38">
        <v>2.79</v>
      </c>
      <c r="E38">
        <v>252.26</v>
      </c>
      <c r="F38">
        <v>397.45</v>
      </c>
      <c r="G38">
        <v>797.01</v>
      </c>
      <c r="I38" t="s">
        <v>3</v>
      </c>
      <c r="J38">
        <f t="shared" si="0"/>
        <v>2.79</v>
      </c>
      <c r="K38">
        <f t="shared" si="1"/>
        <v>3.1599999999999966</v>
      </c>
      <c r="L38">
        <f t="shared" si="2"/>
        <v>3.3499999999999659</v>
      </c>
      <c r="M38">
        <f t="shared" si="3"/>
        <v>4.7100000000000364</v>
      </c>
    </row>
    <row r="39" spans="1:20" ht="14.45" hidden="1" x14ac:dyDescent="0.3">
      <c r="A39" s="1">
        <v>43353</v>
      </c>
      <c r="B39" s="17">
        <v>0.22361111111111109</v>
      </c>
      <c r="D39">
        <v>3</v>
      </c>
      <c r="E39">
        <v>252.49</v>
      </c>
      <c r="F39">
        <v>397.73</v>
      </c>
      <c r="G39">
        <v>797.4</v>
      </c>
      <c r="I39" t="s">
        <v>3</v>
      </c>
      <c r="J39">
        <f t="shared" si="0"/>
        <v>3</v>
      </c>
      <c r="K39">
        <f t="shared" si="1"/>
        <v>3.3900000000000148</v>
      </c>
      <c r="L39">
        <f t="shared" si="2"/>
        <v>3.6299999999999955</v>
      </c>
      <c r="M39">
        <f t="shared" si="3"/>
        <v>5.1000000000000227</v>
      </c>
    </row>
    <row r="40" spans="1:20" ht="14.45" x14ac:dyDescent="0.3">
      <c r="A40" s="1">
        <v>43353</v>
      </c>
      <c r="B40" s="17">
        <v>0.43194444444444446</v>
      </c>
      <c r="D40">
        <v>7.0000000000000007E-2</v>
      </c>
      <c r="E40">
        <v>253.77</v>
      </c>
      <c r="F40">
        <v>396.85</v>
      </c>
      <c r="G40">
        <v>797.36</v>
      </c>
      <c r="H40" t="s">
        <v>1</v>
      </c>
      <c r="I40" t="s">
        <v>2</v>
      </c>
      <c r="J40">
        <f t="shared" si="0"/>
        <v>7.0000000000000007E-2</v>
      </c>
      <c r="K40">
        <f t="shared" si="1"/>
        <v>4.6700000000000159</v>
      </c>
      <c r="L40">
        <f t="shared" si="2"/>
        <v>2.75</v>
      </c>
      <c r="M40">
        <f t="shared" si="3"/>
        <v>5.0600000000000591</v>
      </c>
      <c r="R40" s="6" t="s">
        <v>87</v>
      </c>
      <c r="T40" t="s">
        <v>136</v>
      </c>
    </row>
    <row r="41" spans="1:20" x14ac:dyDescent="0.25">
      <c r="A41" s="1">
        <v>43353</v>
      </c>
      <c r="B41" s="17">
        <v>0.47291666666666665</v>
      </c>
      <c r="D41">
        <v>17.59</v>
      </c>
      <c r="E41">
        <v>271.98</v>
      </c>
      <c r="F41">
        <v>420.58</v>
      </c>
      <c r="G41">
        <v>827.25</v>
      </c>
      <c r="I41" t="s">
        <v>2</v>
      </c>
      <c r="J41">
        <f t="shared" si="0"/>
        <v>17.59</v>
      </c>
      <c r="K41">
        <f t="shared" si="1"/>
        <v>22.880000000000024</v>
      </c>
      <c r="L41">
        <f t="shared" si="2"/>
        <v>26.479999999999961</v>
      </c>
      <c r="M41">
        <f t="shared" si="3"/>
        <v>34.950000000000045</v>
      </c>
      <c r="O41" t="s">
        <v>107</v>
      </c>
      <c r="R41" t="s">
        <v>110</v>
      </c>
    </row>
    <row r="42" spans="1:20" x14ac:dyDescent="0.25">
      <c r="A42" s="1">
        <v>43353</v>
      </c>
      <c r="B42" s="17">
        <v>0.63958333333333328</v>
      </c>
      <c r="D42">
        <v>16.89</v>
      </c>
      <c r="E42">
        <v>271.23</v>
      </c>
      <c r="F42">
        <v>419.69</v>
      </c>
      <c r="G42">
        <v>826</v>
      </c>
      <c r="I42" t="s">
        <v>2</v>
      </c>
      <c r="J42">
        <f t="shared" si="0"/>
        <v>16.89</v>
      </c>
      <c r="K42">
        <f t="shared" si="1"/>
        <v>22.130000000000024</v>
      </c>
      <c r="L42">
        <f t="shared" si="2"/>
        <v>25.589999999999975</v>
      </c>
      <c r="M42">
        <f t="shared" si="3"/>
        <v>33.700000000000045</v>
      </c>
      <c r="O42" s="4" t="s">
        <v>135</v>
      </c>
    </row>
    <row r="43" spans="1:20" ht="14.45" hidden="1" x14ac:dyDescent="0.3">
      <c r="A43" s="1">
        <v>43353</v>
      </c>
      <c r="B43" s="17">
        <v>0.77500000000000002</v>
      </c>
      <c r="D43">
        <v>17.16</v>
      </c>
      <c r="E43">
        <v>271.58999999999997</v>
      </c>
      <c r="F43">
        <v>420.01</v>
      </c>
      <c r="G43">
        <v>826.83</v>
      </c>
      <c r="I43" t="s">
        <v>3</v>
      </c>
      <c r="J43">
        <f t="shared" si="0"/>
        <v>17.16</v>
      </c>
      <c r="K43">
        <f t="shared" si="1"/>
        <v>22.489999999999981</v>
      </c>
      <c r="L43">
        <f t="shared" si="2"/>
        <v>25.909999999999968</v>
      </c>
      <c r="M43">
        <f t="shared" si="3"/>
        <v>34.530000000000086</v>
      </c>
    </row>
    <row r="44" spans="1:20" ht="14.45" hidden="1" x14ac:dyDescent="0.3">
      <c r="A44" s="1">
        <v>43353</v>
      </c>
      <c r="B44" s="17">
        <v>0.88958333333333339</v>
      </c>
      <c r="D44" s="2">
        <v>0.68680555555555556</v>
      </c>
      <c r="E44">
        <v>270.02999999999997</v>
      </c>
      <c r="F44" s="18">
        <v>418.32</v>
      </c>
      <c r="G44">
        <v>824.6</v>
      </c>
      <c r="I44" t="s">
        <v>3</v>
      </c>
      <c r="J44">
        <f t="shared" si="0"/>
        <v>0.68680555555555556</v>
      </c>
      <c r="K44">
        <f t="shared" si="1"/>
        <v>20.929999999999978</v>
      </c>
      <c r="L44">
        <f t="shared" si="2"/>
        <v>24.21999999999997</v>
      </c>
      <c r="M44">
        <f t="shared" si="3"/>
        <v>32.300000000000068</v>
      </c>
    </row>
    <row r="45" spans="1:20" ht="14.45" hidden="1" x14ac:dyDescent="0.3">
      <c r="A45" s="1">
        <v>43354</v>
      </c>
      <c r="B45" s="17">
        <v>1.4583333333333332E-2</v>
      </c>
      <c r="D45">
        <v>15.11</v>
      </c>
      <c r="E45">
        <v>268.52</v>
      </c>
      <c r="F45">
        <v>416.52</v>
      </c>
      <c r="G45">
        <v>822.44</v>
      </c>
      <c r="I45" t="s">
        <v>3</v>
      </c>
      <c r="J45">
        <f t="shared" si="0"/>
        <v>15.11</v>
      </c>
      <c r="K45">
        <f t="shared" si="1"/>
        <v>19.419999999999987</v>
      </c>
      <c r="L45">
        <f t="shared" si="2"/>
        <v>22.419999999999959</v>
      </c>
      <c r="M45">
        <f t="shared" si="3"/>
        <v>30.1400000000001</v>
      </c>
    </row>
    <row r="46" spans="1:20" ht="14.45" hidden="1" x14ac:dyDescent="0.3">
      <c r="A46" s="1">
        <v>43354</v>
      </c>
      <c r="B46" s="17">
        <v>0.13958333333333334</v>
      </c>
      <c r="D46">
        <v>14.51</v>
      </c>
      <c r="E46">
        <v>267.57</v>
      </c>
      <c r="F46">
        <v>415.47</v>
      </c>
      <c r="G46">
        <v>821.21</v>
      </c>
      <c r="I46" t="s">
        <v>3</v>
      </c>
      <c r="J46">
        <f t="shared" si="0"/>
        <v>14.51</v>
      </c>
      <c r="K46">
        <f t="shared" si="1"/>
        <v>18.47</v>
      </c>
      <c r="L46">
        <f t="shared" si="2"/>
        <v>21.370000000000005</v>
      </c>
      <c r="M46">
        <f t="shared" si="3"/>
        <v>28.910000000000082</v>
      </c>
    </row>
    <row r="47" spans="1:20" ht="14.45" hidden="1" x14ac:dyDescent="0.3">
      <c r="A47" s="1">
        <v>43354</v>
      </c>
      <c r="B47" s="17">
        <v>0.22361111111111109</v>
      </c>
      <c r="D47">
        <v>13.89</v>
      </c>
      <c r="E47">
        <v>266.87</v>
      </c>
      <c r="F47">
        <v>414.58</v>
      </c>
      <c r="G47">
        <v>820.05</v>
      </c>
      <c r="I47" t="s">
        <v>3</v>
      </c>
      <c r="J47">
        <f t="shared" si="0"/>
        <v>13.89</v>
      </c>
      <c r="K47">
        <f t="shared" si="1"/>
        <v>17.77000000000001</v>
      </c>
      <c r="L47">
        <f t="shared" si="2"/>
        <v>20.479999999999961</v>
      </c>
      <c r="M47">
        <f t="shared" si="3"/>
        <v>27.75</v>
      </c>
    </row>
    <row r="48" spans="1:20" ht="14.45" x14ac:dyDescent="0.3">
      <c r="A48" s="1">
        <v>43354</v>
      </c>
      <c r="B48" s="17">
        <v>0.40625</v>
      </c>
      <c r="D48">
        <v>-0.01</v>
      </c>
      <c r="E48">
        <v>248.81</v>
      </c>
      <c r="F48">
        <v>393.5</v>
      </c>
      <c r="G48">
        <v>792.36</v>
      </c>
      <c r="H48" t="s">
        <v>1</v>
      </c>
      <c r="I48" t="s">
        <v>2</v>
      </c>
      <c r="J48">
        <f t="shared" si="0"/>
        <v>-0.01</v>
      </c>
      <c r="K48">
        <f t="shared" si="1"/>
        <v>-0.28999999999999204</v>
      </c>
      <c r="L48">
        <f t="shared" si="2"/>
        <v>-0.60000000000002274</v>
      </c>
      <c r="M48">
        <f t="shared" si="3"/>
        <v>6.0000000000059117E-2</v>
      </c>
      <c r="R48" s="6" t="s">
        <v>87</v>
      </c>
      <c r="T48" t="s">
        <v>137</v>
      </c>
    </row>
    <row r="49" spans="1:20" ht="14.45" x14ac:dyDescent="0.3">
      <c r="A49" s="1">
        <v>43354</v>
      </c>
      <c r="B49" s="17">
        <v>0.47291666666666665</v>
      </c>
      <c r="D49">
        <v>0.55000000000000004</v>
      </c>
      <c r="E49">
        <v>249.57</v>
      </c>
      <c r="F49">
        <v>394.33</v>
      </c>
      <c r="G49">
        <v>793.58</v>
      </c>
      <c r="I49" t="s">
        <v>2</v>
      </c>
      <c r="J49">
        <f t="shared" si="0"/>
        <v>0.55000000000000004</v>
      </c>
      <c r="K49">
        <f t="shared" si="1"/>
        <v>0.46999999999999886</v>
      </c>
      <c r="L49">
        <f t="shared" si="2"/>
        <v>0.22999999999996135</v>
      </c>
      <c r="M49">
        <f t="shared" si="3"/>
        <v>1.2800000000000864</v>
      </c>
      <c r="T49" t="s">
        <v>110</v>
      </c>
    </row>
    <row r="50" spans="1:20" ht="14.45" x14ac:dyDescent="0.3">
      <c r="A50" s="1">
        <v>43354</v>
      </c>
      <c r="B50" s="17">
        <v>0.63958333333333328</v>
      </c>
      <c r="D50">
        <v>1.93</v>
      </c>
      <c r="E50">
        <v>251.28</v>
      </c>
      <c r="F50">
        <v>396.4</v>
      </c>
      <c r="G50">
        <v>796.09</v>
      </c>
      <c r="I50" t="s">
        <v>2</v>
      </c>
      <c r="J50">
        <f t="shared" si="0"/>
        <v>1.93</v>
      </c>
      <c r="K50">
        <f t="shared" si="1"/>
        <v>2.1800000000000068</v>
      </c>
      <c r="L50">
        <f t="shared" si="2"/>
        <v>2.2999999999999545</v>
      </c>
      <c r="M50">
        <f t="shared" si="3"/>
        <v>3.7900000000000773</v>
      </c>
    </row>
    <row r="51" spans="1:20" ht="14.45" hidden="1" x14ac:dyDescent="0.3">
      <c r="A51" s="1">
        <v>43354</v>
      </c>
      <c r="B51" s="17">
        <v>0.77500000000000002</v>
      </c>
      <c r="D51">
        <v>2.6</v>
      </c>
      <c r="E51">
        <v>252.25</v>
      </c>
      <c r="F51">
        <v>397.53</v>
      </c>
      <c r="G51">
        <v>797.46</v>
      </c>
      <c r="I51" t="s">
        <v>3</v>
      </c>
      <c r="J51">
        <f t="shared" si="0"/>
        <v>2.6</v>
      </c>
      <c r="K51">
        <f t="shared" si="1"/>
        <v>3.1500000000000057</v>
      </c>
      <c r="L51">
        <f t="shared" si="2"/>
        <v>3.42999999999995</v>
      </c>
      <c r="M51">
        <f t="shared" si="3"/>
        <v>5.1600000000000819</v>
      </c>
    </row>
    <row r="52" spans="1:20" ht="14.45" hidden="1" x14ac:dyDescent="0.3">
      <c r="A52" s="1">
        <v>43354</v>
      </c>
      <c r="B52" s="17">
        <v>0.88958333333333339</v>
      </c>
      <c r="D52">
        <v>2.67</v>
      </c>
      <c r="E52">
        <v>252.2</v>
      </c>
      <c r="F52">
        <v>397.55</v>
      </c>
      <c r="G52">
        <v>797.37</v>
      </c>
      <c r="I52" t="s">
        <v>3</v>
      </c>
      <c r="J52">
        <f t="shared" si="0"/>
        <v>2.67</v>
      </c>
      <c r="K52">
        <f t="shared" si="1"/>
        <v>3.0999999999999943</v>
      </c>
      <c r="L52">
        <f t="shared" si="2"/>
        <v>3.4499999999999886</v>
      </c>
      <c r="M52">
        <f t="shared" si="3"/>
        <v>5.07000000000005</v>
      </c>
    </row>
    <row r="53" spans="1:20" ht="14.45" hidden="1" x14ac:dyDescent="0.3">
      <c r="A53" s="1">
        <v>43355</v>
      </c>
      <c r="B53" s="17">
        <v>1.4583333333333332E-2</v>
      </c>
      <c r="D53">
        <v>2.41</v>
      </c>
      <c r="E53">
        <v>251.92</v>
      </c>
      <c r="F53">
        <v>397.19</v>
      </c>
      <c r="G53">
        <v>797.01</v>
      </c>
      <c r="I53" t="s">
        <v>3</v>
      </c>
      <c r="J53">
        <f t="shared" si="0"/>
        <v>2.41</v>
      </c>
      <c r="K53">
        <f t="shared" si="1"/>
        <v>2.8199999999999932</v>
      </c>
      <c r="L53">
        <f t="shared" si="2"/>
        <v>3.089999999999975</v>
      </c>
      <c r="M53">
        <f t="shared" si="3"/>
        <v>4.7100000000000364</v>
      </c>
    </row>
    <row r="54" spans="1:20" ht="14.45" hidden="1" x14ac:dyDescent="0.3">
      <c r="A54" s="1">
        <v>43355</v>
      </c>
      <c r="B54" s="17">
        <v>0.13958333333333334</v>
      </c>
      <c r="D54">
        <v>2.62</v>
      </c>
      <c r="E54">
        <v>252.17</v>
      </c>
      <c r="F54">
        <v>397.53</v>
      </c>
      <c r="G54">
        <v>797.67</v>
      </c>
      <c r="I54" t="s">
        <v>3</v>
      </c>
      <c r="J54">
        <f t="shared" si="0"/>
        <v>2.62</v>
      </c>
      <c r="K54">
        <f t="shared" si="1"/>
        <v>3.0699999999999932</v>
      </c>
      <c r="L54">
        <f t="shared" si="2"/>
        <v>3.42999999999995</v>
      </c>
      <c r="M54">
        <f t="shared" si="3"/>
        <v>5.3700000000000045</v>
      </c>
    </row>
    <row r="55" spans="1:20" ht="14.45" hidden="1" x14ac:dyDescent="0.3">
      <c r="A55" s="1">
        <v>43355</v>
      </c>
      <c r="B55" s="17">
        <v>0.22361111111111109</v>
      </c>
      <c r="D55">
        <v>2.68</v>
      </c>
      <c r="E55">
        <v>252.37</v>
      </c>
      <c r="F55">
        <v>397.71</v>
      </c>
      <c r="G55">
        <v>797.85</v>
      </c>
      <c r="I55" t="s">
        <v>3</v>
      </c>
      <c r="J55">
        <f t="shared" si="0"/>
        <v>2.68</v>
      </c>
      <c r="K55">
        <f t="shared" si="1"/>
        <v>3.2700000000000102</v>
      </c>
      <c r="L55">
        <f t="shared" si="2"/>
        <v>3.6099999999999568</v>
      </c>
      <c r="M55">
        <f t="shared" si="3"/>
        <v>5.5500000000000682</v>
      </c>
    </row>
    <row r="56" spans="1:20" ht="14.45" x14ac:dyDescent="0.3">
      <c r="A56" s="1">
        <v>43355</v>
      </c>
      <c r="B56" s="17">
        <v>0.3215277777777778</v>
      </c>
      <c r="D56">
        <v>0.03</v>
      </c>
      <c r="E56">
        <v>248.82</v>
      </c>
      <c r="F56">
        <v>393.64</v>
      </c>
      <c r="G56">
        <v>792.37</v>
      </c>
      <c r="H56" t="s">
        <v>1</v>
      </c>
      <c r="I56" t="s">
        <v>2</v>
      </c>
      <c r="J56">
        <f t="shared" si="0"/>
        <v>0.03</v>
      </c>
      <c r="K56">
        <f t="shared" si="1"/>
        <v>-0.28000000000000114</v>
      </c>
      <c r="L56">
        <f t="shared" si="2"/>
        <v>-0.46000000000003638</v>
      </c>
      <c r="M56">
        <f t="shared" si="3"/>
        <v>7.0000000000050022E-2</v>
      </c>
      <c r="R56" s="6" t="s">
        <v>87</v>
      </c>
      <c r="T56" t="s">
        <v>144</v>
      </c>
    </row>
    <row r="57" spans="1:20" ht="14.45" x14ac:dyDescent="0.3">
      <c r="A57" s="1">
        <v>43355</v>
      </c>
      <c r="B57" s="17">
        <v>0.47291666666666665</v>
      </c>
      <c r="D57">
        <v>0.17</v>
      </c>
      <c r="E57">
        <v>249.04</v>
      </c>
      <c r="F57">
        <v>393.74</v>
      </c>
      <c r="G57">
        <v>792.38</v>
      </c>
      <c r="I57" t="s">
        <v>2</v>
      </c>
      <c r="J57">
        <f t="shared" si="0"/>
        <v>0.17</v>
      </c>
      <c r="K57">
        <f t="shared" si="1"/>
        <v>-6.0000000000002274E-2</v>
      </c>
      <c r="L57">
        <f t="shared" si="2"/>
        <v>-0.36000000000001364</v>
      </c>
      <c r="M57">
        <f t="shared" si="3"/>
        <v>8.0000000000040927E-2</v>
      </c>
    </row>
    <row r="58" spans="1:20" ht="14.45" x14ac:dyDescent="0.3">
      <c r="A58" s="1">
        <v>43355</v>
      </c>
      <c r="B58" s="17">
        <v>0.63958333333333328</v>
      </c>
      <c r="D58">
        <v>0.86</v>
      </c>
      <c r="E58">
        <v>250.03</v>
      </c>
      <c r="F58">
        <v>394.87</v>
      </c>
      <c r="G58">
        <v>793.75</v>
      </c>
      <c r="I58" t="s">
        <v>2</v>
      </c>
      <c r="J58">
        <f t="shared" si="0"/>
        <v>0.86</v>
      </c>
      <c r="K58">
        <f t="shared" si="1"/>
        <v>0.93000000000000682</v>
      </c>
      <c r="L58">
        <f t="shared" si="2"/>
        <v>0.76999999999998181</v>
      </c>
      <c r="M58">
        <f t="shared" si="3"/>
        <v>1.4500000000000455</v>
      </c>
    </row>
    <row r="59" spans="1:20" ht="14.45" x14ac:dyDescent="0.3">
      <c r="A59" s="1">
        <v>43355</v>
      </c>
      <c r="B59" s="17">
        <v>0.77500000000000002</v>
      </c>
      <c r="D59">
        <v>1.38</v>
      </c>
      <c r="E59">
        <v>250.62</v>
      </c>
      <c r="F59">
        <v>395.61</v>
      </c>
      <c r="G59">
        <v>794.58</v>
      </c>
      <c r="I59" t="s">
        <v>2</v>
      </c>
      <c r="J59">
        <f t="shared" si="0"/>
        <v>1.38</v>
      </c>
      <c r="K59">
        <f t="shared" si="1"/>
        <v>1.5200000000000102</v>
      </c>
      <c r="L59">
        <f t="shared" si="2"/>
        <v>1.5099999999999909</v>
      </c>
      <c r="M59">
        <f t="shared" si="3"/>
        <v>2.2800000000000864</v>
      </c>
    </row>
    <row r="60" spans="1:20" ht="14.45" x14ac:dyDescent="0.3">
      <c r="A60" s="1">
        <v>43355</v>
      </c>
      <c r="B60" s="17">
        <v>0.88958333333333339</v>
      </c>
      <c r="D60">
        <v>1.34</v>
      </c>
      <c r="E60">
        <v>250.61</v>
      </c>
      <c r="F60">
        <v>395.5</v>
      </c>
      <c r="G60">
        <v>794.42</v>
      </c>
      <c r="I60" t="s">
        <v>2</v>
      </c>
      <c r="J60">
        <f t="shared" si="0"/>
        <v>1.34</v>
      </c>
      <c r="K60">
        <f t="shared" si="1"/>
        <v>1.5100000000000193</v>
      </c>
      <c r="L60">
        <f t="shared" si="2"/>
        <v>1.3999999999999773</v>
      </c>
      <c r="M60">
        <f t="shared" si="3"/>
        <v>2.1200000000000045</v>
      </c>
      <c r="O60" t="s">
        <v>108</v>
      </c>
    </row>
    <row r="61" spans="1:20" ht="14.45" x14ac:dyDescent="0.3">
      <c r="A61" s="1">
        <v>43356</v>
      </c>
      <c r="B61" s="17">
        <v>1.4583333333333332E-2</v>
      </c>
      <c r="D61">
        <v>2.0299999999999998</v>
      </c>
      <c r="E61">
        <v>251.41</v>
      </c>
      <c r="F61">
        <v>396.49</v>
      </c>
      <c r="G61">
        <v>795.72</v>
      </c>
      <c r="I61" t="s">
        <v>2</v>
      </c>
      <c r="J61">
        <f t="shared" si="0"/>
        <v>2.0299999999999998</v>
      </c>
      <c r="K61">
        <f t="shared" si="1"/>
        <v>2.3100000000000023</v>
      </c>
      <c r="L61">
        <f t="shared" si="2"/>
        <v>2.3899999999999864</v>
      </c>
      <c r="M61">
        <f t="shared" si="3"/>
        <v>3.4200000000000728</v>
      </c>
    </row>
    <row r="62" spans="1:20" ht="14.45" x14ac:dyDescent="0.3">
      <c r="A62" s="1">
        <v>43356</v>
      </c>
      <c r="B62" s="17">
        <v>0.13958333333333334</v>
      </c>
      <c r="D62">
        <v>2.12</v>
      </c>
      <c r="E62">
        <v>251.48</v>
      </c>
      <c r="F62">
        <v>396.6</v>
      </c>
      <c r="G62">
        <v>795.91</v>
      </c>
      <c r="I62" t="s">
        <v>2</v>
      </c>
      <c r="J62">
        <f t="shared" si="0"/>
        <v>2.12</v>
      </c>
      <c r="K62">
        <f t="shared" si="1"/>
        <v>2.3799999999999955</v>
      </c>
      <c r="L62">
        <f t="shared" si="2"/>
        <v>2.5</v>
      </c>
      <c r="M62">
        <f t="shared" si="3"/>
        <v>3.6100000000000136</v>
      </c>
    </row>
    <row r="63" spans="1:20" ht="14.45" x14ac:dyDescent="0.3">
      <c r="A63" s="1">
        <v>43356</v>
      </c>
      <c r="B63" s="17">
        <v>0.22361111111111109</v>
      </c>
      <c r="D63">
        <v>2.09</v>
      </c>
      <c r="E63">
        <v>251.53</v>
      </c>
      <c r="F63">
        <v>396.64</v>
      </c>
      <c r="G63">
        <v>796.05</v>
      </c>
      <c r="I63" t="s">
        <v>2</v>
      </c>
      <c r="J63">
        <f t="shared" si="0"/>
        <v>2.09</v>
      </c>
      <c r="K63">
        <f t="shared" si="1"/>
        <v>2.4300000000000068</v>
      </c>
      <c r="L63">
        <f t="shared" si="2"/>
        <v>2.5399999999999636</v>
      </c>
      <c r="M63">
        <f t="shared" si="3"/>
        <v>3.75</v>
      </c>
      <c r="O63" t="s">
        <v>109</v>
      </c>
    </row>
    <row r="64" spans="1:20" ht="14.45" x14ac:dyDescent="0.3">
      <c r="A64" s="1">
        <v>43356</v>
      </c>
      <c r="B64" s="17">
        <v>0.33333333333333331</v>
      </c>
      <c r="D64">
        <v>-0.06</v>
      </c>
      <c r="E64">
        <v>248.76</v>
      </c>
      <c r="F64">
        <v>393.49</v>
      </c>
      <c r="G64">
        <v>792.03</v>
      </c>
      <c r="H64" t="s">
        <v>1</v>
      </c>
      <c r="I64" t="s">
        <v>2</v>
      </c>
      <c r="J64">
        <f t="shared" si="0"/>
        <v>-0.06</v>
      </c>
      <c r="K64">
        <f t="shared" si="1"/>
        <v>-0.34000000000000341</v>
      </c>
      <c r="L64">
        <f t="shared" si="2"/>
        <v>-0.61000000000001364</v>
      </c>
      <c r="M64">
        <f t="shared" si="3"/>
        <v>-0.26999999999998181</v>
      </c>
      <c r="R64" s="6" t="s">
        <v>87</v>
      </c>
      <c r="T64" t="s">
        <v>143</v>
      </c>
    </row>
    <row r="65" spans="1:20" x14ac:dyDescent="0.25">
      <c r="A65" s="1">
        <v>43356</v>
      </c>
      <c r="B65" s="17">
        <v>0.47291666666666665</v>
      </c>
      <c r="D65">
        <v>-0.2</v>
      </c>
      <c r="E65">
        <v>248.62</v>
      </c>
      <c r="F65">
        <v>393.38</v>
      </c>
      <c r="G65">
        <v>791.74</v>
      </c>
      <c r="I65" t="s">
        <v>2</v>
      </c>
      <c r="J65">
        <f t="shared" si="0"/>
        <v>-0.2</v>
      </c>
      <c r="K65">
        <f t="shared" si="1"/>
        <v>-0.47999999999998977</v>
      </c>
      <c r="L65">
        <f t="shared" si="2"/>
        <v>-0.72000000000002728</v>
      </c>
      <c r="M65">
        <f t="shared" si="3"/>
        <v>-0.55999999999994543</v>
      </c>
    </row>
    <row r="66" spans="1:20" x14ac:dyDescent="0.25">
      <c r="A66" s="1">
        <v>43356</v>
      </c>
      <c r="B66" s="17">
        <v>0.63958333333333328</v>
      </c>
      <c r="D66">
        <v>-0.28999999999999998</v>
      </c>
      <c r="E66">
        <v>248.32</v>
      </c>
      <c r="F66">
        <v>393.07</v>
      </c>
      <c r="G66">
        <v>791.41</v>
      </c>
      <c r="I66" t="s">
        <v>2</v>
      </c>
      <c r="J66">
        <f t="shared" si="0"/>
        <v>-0.28999999999999998</v>
      </c>
      <c r="K66">
        <f t="shared" si="1"/>
        <v>-0.78000000000000114</v>
      </c>
      <c r="L66">
        <f t="shared" si="2"/>
        <v>-1.0300000000000296</v>
      </c>
      <c r="M66">
        <f t="shared" si="3"/>
        <v>-0.88999999999998636</v>
      </c>
    </row>
    <row r="67" spans="1:20" ht="14.45" hidden="1" x14ac:dyDescent="0.3">
      <c r="A67" s="1">
        <v>43356</v>
      </c>
      <c r="B67" s="17">
        <v>0.77500000000000002</v>
      </c>
      <c r="D67">
        <v>0.95</v>
      </c>
      <c r="E67">
        <v>250.51</v>
      </c>
      <c r="F67">
        <v>395.78</v>
      </c>
      <c r="G67">
        <v>795.81</v>
      </c>
      <c r="I67" t="s">
        <v>3</v>
      </c>
      <c r="J67">
        <f t="shared" ref="J67:J130" si="4">D67-0</f>
        <v>0.95</v>
      </c>
      <c r="K67">
        <f t="shared" ref="K67:K130" si="5">E67-$E$1</f>
        <v>1.4099999999999966</v>
      </c>
      <c r="L67">
        <f t="shared" ref="L67:L130" si="6">F67-$F$1</f>
        <v>1.67999999999995</v>
      </c>
      <c r="M67">
        <f t="shared" ref="M67:M130" si="7">G67-$G$1</f>
        <v>3.5099999999999909</v>
      </c>
    </row>
    <row r="68" spans="1:20" ht="14.45" hidden="1" x14ac:dyDescent="0.3">
      <c r="A68" s="1">
        <v>43356</v>
      </c>
      <c r="B68" s="17">
        <v>0.88958333333333339</v>
      </c>
      <c r="D68">
        <v>-0.64</v>
      </c>
      <c r="E68">
        <v>248.15</v>
      </c>
      <c r="F68">
        <v>393.04</v>
      </c>
      <c r="G68">
        <v>791.86</v>
      </c>
      <c r="I68" t="s">
        <v>3</v>
      </c>
      <c r="J68">
        <f t="shared" si="4"/>
        <v>-0.64</v>
      </c>
      <c r="K68">
        <f t="shared" si="5"/>
        <v>-0.94999999999998863</v>
      </c>
      <c r="L68">
        <f t="shared" si="6"/>
        <v>-1.0600000000000023</v>
      </c>
      <c r="M68">
        <f t="shared" si="7"/>
        <v>-0.43999999999994088</v>
      </c>
    </row>
    <row r="69" spans="1:20" ht="14.45" hidden="1" x14ac:dyDescent="0.3">
      <c r="A69" s="1">
        <v>43357</v>
      </c>
      <c r="B69" s="17">
        <v>1.4583333333333332E-2</v>
      </c>
      <c r="D69">
        <v>-0.81</v>
      </c>
      <c r="E69">
        <v>248.05</v>
      </c>
      <c r="F69">
        <v>392.78</v>
      </c>
      <c r="G69">
        <v>791.34</v>
      </c>
      <c r="I69" t="s">
        <v>3</v>
      </c>
      <c r="J69">
        <f t="shared" si="4"/>
        <v>-0.81</v>
      </c>
      <c r="K69">
        <f t="shared" si="5"/>
        <v>-1.0499999999999829</v>
      </c>
      <c r="L69">
        <f t="shared" si="6"/>
        <v>-1.32000000000005</v>
      </c>
      <c r="M69">
        <f t="shared" si="7"/>
        <v>-0.95999999999992269</v>
      </c>
    </row>
    <row r="70" spans="1:20" ht="14.45" hidden="1" x14ac:dyDescent="0.3">
      <c r="A70" s="1">
        <v>43357</v>
      </c>
      <c r="B70" s="17">
        <v>0.13958333333333334</v>
      </c>
      <c r="D70">
        <v>0.28000000000000003</v>
      </c>
      <c r="E70">
        <v>249.6</v>
      </c>
      <c r="F70">
        <v>394.43</v>
      </c>
      <c r="G70">
        <v>793.22</v>
      </c>
      <c r="I70" t="s">
        <v>3</v>
      </c>
      <c r="J70">
        <f t="shared" si="4"/>
        <v>0.28000000000000003</v>
      </c>
      <c r="K70">
        <f t="shared" si="5"/>
        <v>0.5</v>
      </c>
      <c r="L70">
        <f t="shared" si="6"/>
        <v>0.32999999999998408</v>
      </c>
      <c r="M70">
        <f t="shared" si="7"/>
        <v>0.92000000000007276</v>
      </c>
    </row>
    <row r="71" spans="1:20" ht="14.45" hidden="1" x14ac:dyDescent="0.3">
      <c r="A71" s="1">
        <v>43357</v>
      </c>
      <c r="B71" s="17">
        <v>0.22361111111111109</v>
      </c>
      <c r="D71">
        <v>1.24</v>
      </c>
      <c r="E71">
        <v>250.96</v>
      </c>
      <c r="F71">
        <v>396.02</v>
      </c>
      <c r="G71">
        <v>795.1</v>
      </c>
      <c r="I71" t="s">
        <v>3</v>
      </c>
      <c r="J71">
        <f t="shared" si="4"/>
        <v>1.24</v>
      </c>
      <c r="K71">
        <f t="shared" si="5"/>
        <v>1.8600000000000136</v>
      </c>
      <c r="L71">
        <f t="shared" si="6"/>
        <v>1.9199999999999591</v>
      </c>
      <c r="M71">
        <f t="shared" si="7"/>
        <v>2.8000000000000682</v>
      </c>
    </row>
    <row r="72" spans="1:20" x14ac:dyDescent="0.25">
      <c r="A72" s="1">
        <v>43357</v>
      </c>
      <c r="B72" s="17">
        <v>0.3979166666666667</v>
      </c>
      <c r="D72">
        <v>0.15</v>
      </c>
      <c r="E72">
        <v>249.36</v>
      </c>
      <c r="F72">
        <v>394.13</v>
      </c>
      <c r="G72">
        <v>792.81</v>
      </c>
      <c r="H72" t="s">
        <v>1</v>
      </c>
      <c r="I72" t="s">
        <v>2</v>
      </c>
      <c r="J72">
        <f t="shared" si="4"/>
        <v>0.15</v>
      </c>
      <c r="K72">
        <f t="shared" si="5"/>
        <v>0.26000000000001933</v>
      </c>
      <c r="L72">
        <f t="shared" si="6"/>
        <v>2.9999999999972715E-2</v>
      </c>
      <c r="M72">
        <f t="shared" si="7"/>
        <v>0.50999999999999091</v>
      </c>
      <c r="R72" s="6" t="s">
        <v>87</v>
      </c>
      <c r="T72" t="s">
        <v>138</v>
      </c>
    </row>
    <row r="73" spans="1:20" x14ac:dyDescent="0.25">
      <c r="A73" s="1">
        <v>43357</v>
      </c>
      <c r="B73" s="17">
        <v>0.47291666666666665</v>
      </c>
      <c r="D73">
        <v>1.26</v>
      </c>
      <c r="E73">
        <v>250.48</v>
      </c>
      <c r="F73">
        <v>395.58</v>
      </c>
      <c r="G73">
        <v>794.63</v>
      </c>
      <c r="I73" t="s">
        <v>2</v>
      </c>
      <c r="J73">
        <f t="shared" si="4"/>
        <v>1.26</v>
      </c>
      <c r="K73">
        <f t="shared" si="5"/>
        <v>1.3799999999999955</v>
      </c>
      <c r="L73">
        <f t="shared" si="6"/>
        <v>1.4799999999999613</v>
      </c>
      <c r="M73">
        <f t="shared" si="7"/>
        <v>2.3300000000000409</v>
      </c>
      <c r="T73" t="s">
        <v>110</v>
      </c>
    </row>
    <row r="74" spans="1:20" x14ac:dyDescent="0.25">
      <c r="A74" s="1">
        <v>43357</v>
      </c>
      <c r="B74" s="17">
        <v>0.63958333333333328</v>
      </c>
      <c r="D74">
        <v>-0.56999999999999995</v>
      </c>
      <c r="E74">
        <v>248.11</v>
      </c>
      <c r="F74">
        <v>392.81</v>
      </c>
      <c r="G74">
        <v>791.25</v>
      </c>
      <c r="I74" t="s">
        <v>2</v>
      </c>
      <c r="J74">
        <f t="shared" si="4"/>
        <v>-0.56999999999999995</v>
      </c>
      <c r="K74">
        <f t="shared" si="5"/>
        <v>-0.98999999999998067</v>
      </c>
      <c r="L74">
        <f t="shared" si="6"/>
        <v>-1.2900000000000205</v>
      </c>
      <c r="M74">
        <f t="shared" si="7"/>
        <v>-1.0499999999999545</v>
      </c>
    </row>
    <row r="75" spans="1:20" ht="14.45" hidden="1" x14ac:dyDescent="0.3">
      <c r="A75" s="1">
        <v>43357</v>
      </c>
      <c r="B75" s="17">
        <v>0.77500000000000002</v>
      </c>
      <c r="D75">
        <v>-1.1200000000000001</v>
      </c>
      <c r="E75">
        <v>247.48</v>
      </c>
      <c r="F75">
        <v>392.05</v>
      </c>
      <c r="G75">
        <v>790.21</v>
      </c>
      <c r="I75" t="s">
        <v>3</v>
      </c>
      <c r="J75">
        <f t="shared" si="4"/>
        <v>-1.1200000000000001</v>
      </c>
      <c r="K75">
        <f t="shared" si="5"/>
        <v>-1.6200000000000045</v>
      </c>
      <c r="L75">
        <f t="shared" si="6"/>
        <v>-2.0500000000000114</v>
      </c>
      <c r="M75">
        <f t="shared" si="7"/>
        <v>-2.0899999999999181</v>
      </c>
    </row>
    <row r="76" spans="1:20" ht="14.45" hidden="1" x14ac:dyDescent="0.3">
      <c r="A76" s="1">
        <v>43357</v>
      </c>
      <c r="B76" s="17">
        <v>0.88958333333333339</v>
      </c>
      <c r="D76">
        <v>-1.46</v>
      </c>
      <c r="E76">
        <v>246.9</v>
      </c>
      <c r="F76">
        <v>391.36</v>
      </c>
      <c r="G76">
        <v>789.36</v>
      </c>
      <c r="I76" t="s">
        <v>3</v>
      </c>
      <c r="J76">
        <f t="shared" si="4"/>
        <v>-1.46</v>
      </c>
      <c r="K76">
        <f t="shared" si="5"/>
        <v>-2.1999999999999886</v>
      </c>
      <c r="L76">
        <f t="shared" si="6"/>
        <v>-2.7400000000000091</v>
      </c>
      <c r="M76">
        <f t="shared" si="7"/>
        <v>-2.9399999999999409</v>
      </c>
    </row>
    <row r="77" spans="1:20" ht="14.45" hidden="1" x14ac:dyDescent="0.3">
      <c r="A77" s="1">
        <v>43358</v>
      </c>
      <c r="B77" s="17">
        <v>1.4583333333333332E-2</v>
      </c>
      <c r="D77">
        <v>-1.86</v>
      </c>
      <c r="E77">
        <v>246.33</v>
      </c>
      <c r="F77">
        <v>390.7</v>
      </c>
      <c r="G77">
        <v>788.6</v>
      </c>
      <c r="I77" t="s">
        <v>3</v>
      </c>
      <c r="J77">
        <f t="shared" si="4"/>
        <v>-1.86</v>
      </c>
      <c r="K77">
        <f t="shared" si="5"/>
        <v>-2.7699999999999818</v>
      </c>
      <c r="L77">
        <f t="shared" si="6"/>
        <v>-3.4000000000000341</v>
      </c>
      <c r="M77">
        <f t="shared" si="7"/>
        <v>-3.6999999999999318</v>
      </c>
    </row>
    <row r="78" spans="1:20" ht="14.45" hidden="1" x14ac:dyDescent="0.3">
      <c r="A78" s="1">
        <v>43359</v>
      </c>
      <c r="B78" s="17">
        <v>0.88958333333333339</v>
      </c>
      <c r="D78">
        <v>-7.24</v>
      </c>
      <c r="E78">
        <v>239.05</v>
      </c>
      <c r="F78">
        <v>382.34</v>
      </c>
      <c r="G78">
        <v>778.23</v>
      </c>
      <c r="I78" t="s">
        <v>3</v>
      </c>
      <c r="J78">
        <f t="shared" si="4"/>
        <v>-7.24</v>
      </c>
      <c r="K78">
        <f t="shared" si="5"/>
        <v>-10.049999999999983</v>
      </c>
      <c r="L78">
        <f t="shared" si="6"/>
        <v>-11.760000000000048</v>
      </c>
      <c r="M78">
        <f t="shared" si="7"/>
        <v>-14.069999999999936</v>
      </c>
    </row>
    <row r="79" spans="1:20" ht="14.45" hidden="1" x14ac:dyDescent="0.3">
      <c r="A79" s="1">
        <v>43360</v>
      </c>
      <c r="B79" s="17">
        <v>0.13958333333333334</v>
      </c>
      <c r="D79">
        <v>-8.0500000000000007</v>
      </c>
      <c r="E79">
        <v>238.05</v>
      </c>
      <c r="F79">
        <v>381.12</v>
      </c>
      <c r="G79">
        <v>776.49</v>
      </c>
      <c r="I79" t="s">
        <v>3</v>
      </c>
      <c r="J79">
        <f t="shared" si="4"/>
        <v>-8.0500000000000007</v>
      </c>
      <c r="K79">
        <f t="shared" si="5"/>
        <v>-11.049999999999983</v>
      </c>
      <c r="L79">
        <f t="shared" si="6"/>
        <v>-12.980000000000018</v>
      </c>
      <c r="M79">
        <f t="shared" si="7"/>
        <v>-15.809999999999945</v>
      </c>
    </row>
    <row r="80" spans="1:20" ht="14.45" hidden="1" x14ac:dyDescent="0.3">
      <c r="A80" s="1">
        <v>43360</v>
      </c>
      <c r="B80" s="17">
        <v>0.22361111111111109</v>
      </c>
      <c r="D80">
        <v>-8.2799999999999994</v>
      </c>
      <c r="E80">
        <v>237.77</v>
      </c>
      <c r="F80">
        <v>380.8</v>
      </c>
      <c r="G80">
        <v>776.03</v>
      </c>
      <c r="I80" t="s">
        <v>3</v>
      </c>
      <c r="J80">
        <f t="shared" si="4"/>
        <v>-8.2799999999999994</v>
      </c>
      <c r="K80">
        <f t="shared" si="5"/>
        <v>-11.329999999999984</v>
      </c>
      <c r="L80">
        <f t="shared" si="6"/>
        <v>-13.300000000000011</v>
      </c>
      <c r="M80">
        <f t="shared" si="7"/>
        <v>-16.269999999999982</v>
      </c>
    </row>
    <row r="81" spans="1:20" x14ac:dyDescent="0.25">
      <c r="A81" s="1">
        <v>43360</v>
      </c>
      <c r="B81" s="17">
        <v>0.42291666666666666</v>
      </c>
      <c r="D81">
        <v>0.08</v>
      </c>
      <c r="E81">
        <v>248.96</v>
      </c>
      <c r="F81">
        <v>393.7</v>
      </c>
      <c r="G81">
        <v>792.74</v>
      </c>
      <c r="H81" t="s">
        <v>1</v>
      </c>
      <c r="I81" t="s">
        <v>2</v>
      </c>
      <c r="J81">
        <f t="shared" si="4"/>
        <v>0.08</v>
      </c>
      <c r="K81">
        <f t="shared" si="5"/>
        <v>-0.13999999999998636</v>
      </c>
      <c r="L81">
        <f t="shared" si="6"/>
        <v>-0.40000000000003411</v>
      </c>
      <c r="M81">
        <f t="shared" si="7"/>
        <v>0.44000000000005457</v>
      </c>
      <c r="R81" s="6" t="s">
        <v>87</v>
      </c>
      <c r="T81" t="s">
        <v>139</v>
      </c>
    </row>
    <row r="82" spans="1:20" x14ac:dyDescent="0.25">
      <c r="A82" s="1">
        <v>43360</v>
      </c>
      <c r="B82" s="17">
        <v>0.47291666666666665</v>
      </c>
      <c r="D82">
        <v>0.75</v>
      </c>
      <c r="E82">
        <v>249.85</v>
      </c>
      <c r="F82">
        <v>394.72</v>
      </c>
      <c r="G82">
        <v>793.93</v>
      </c>
      <c r="I82" t="s">
        <v>2</v>
      </c>
      <c r="J82">
        <f t="shared" si="4"/>
        <v>0.75</v>
      </c>
      <c r="K82">
        <f t="shared" si="5"/>
        <v>0.75</v>
      </c>
      <c r="L82">
        <f t="shared" si="6"/>
        <v>0.62000000000000455</v>
      </c>
      <c r="M82">
        <f t="shared" si="7"/>
        <v>1.6299999999999955</v>
      </c>
      <c r="T82" t="s">
        <v>110</v>
      </c>
    </row>
    <row r="83" spans="1:20" x14ac:dyDescent="0.25">
      <c r="A83" s="1">
        <v>43360</v>
      </c>
      <c r="B83" s="17">
        <v>0.63958333333333328</v>
      </c>
      <c r="D83">
        <v>2.63</v>
      </c>
      <c r="E83">
        <v>252.26</v>
      </c>
      <c r="F83">
        <v>397.61</v>
      </c>
      <c r="G83">
        <v>797.76</v>
      </c>
      <c r="I83" t="s">
        <v>2</v>
      </c>
      <c r="J83">
        <f t="shared" si="4"/>
        <v>2.63</v>
      </c>
      <c r="K83">
        <f t="shared" si="5"/>
        <v>3.1599999999999966</v>
      </c>
      <c r="L83">
        <f t="shared" si="6"/>
        <v>3.5099999999999909</v>
      </c>
      <c r="M83">
        <f t="shared" si="7"/>
        <v>5.4600000000000364</v>
      </c>
    </row>
    <row r="84" spans="1:20" ht="14.45" hidden="1" x14ac:dyDescent="0.3">
      <c r="A84" s="1">
        <v>43360</v>
      </c>
      <c r="B84" s="17">
        <v>0.77500000000000002</v>
      </c>
      <c r="D84">
        <v>3.76</v>
      </c>
      <c r="E84">
        <v>253.58</v>
      </c>
      <c r="F84">
        <v>399.31</v>
      </c>
      <c r="G84">
        <v>800.29</v>
      </c>
      <c r="I84" t="s">
        <v>3</v>
      </c>
      <c r="J84">
        <f t="shared" si="4"/>
        <v>3.76</v>
      </c>
      <c r="K84">
        <f t="shared" si="5"/>
        <v>4.4800000000000182</v>
      </c>
      <c r="L84">
        <f t="shared" si="6"/>
        <v>5.2099999999999795</v>
      </c>
      <c r="M84">
        <f t="shared" si="7"/>
        <v>7.9900000000000091</v>
      </c>
    </row>
    <row r="85" spans="1:20" ht="14.45" hidden="1" x14ac:dyDescent="0.3">
      <c r="A85" s="1">
        <v>43360</v>
      </c>
      <c r="B85" s="17">
        <v>0.88958333333333339</v>
      </c>
      <c r="D85">
        <v>2.86</v>
      </c>
      <c r="E85">
        <v>252.2</v>
      </c>
      <c r="F85">
        <v>397.72</v>
      </c>
      <c r="G85">
        <v>798.49</v>
      </c>
      <c r="I85" t="s">
        <v>3</v>
      </c>
      <c r="J85">
        <f t="shared" si="4"/>
        <v>2.86</v>
      </c>
      <c r="K85">
        <f t="shared" si="5"/>
        <v>3.0999999999999943</v>
      </c>
      <c r="L85">
        <f t="shared" si="6"/>
        <v>3.6200000000000045</v>
      </c>
      <c r="M85">
        <f t="shared" si="7"/>
        <v>6.1900000000000546</v>
      </c>
    </row>
    <row r="86" spans="1:20" ht="14.45" hidden="1" x14ac:dyDescent="0.3">
      <c r="A86" s="1">
        <v>43361</v>
      </c>
      <c r="B86" s="17">
        <v>1.4583333333333332E-2</v>
      </c>
      <c r="D86">
        <v>1.62</v>
      </c>
      <c r="E86">
        <v>250.6</v>
      </c>
      <c r="F86">
        <v>395.91</v>
      </c>
      <c r="G86">
        <v>796.2</v>
      </c>
      <c r="I86" t="s">
        <v>3</v>
      </c>
      <c r="J86">
        <f t="shared" si="4"/>
        <v>1.62</v>
      </c>
      <c r="K86">
        <f t="shared" si="5"/>
        <v>1.5</v>
      </c>
      <c r="L86">
        <f t="shared" si="6"/>
        <v>1.8100000000000023</v>
      </c>
      <c r="M86">
        <f t="shared" si="7"/>
        <v>3.9000000000000909</v>
      </c>
    </row>
    <row r="87" spans="1:20" ht="14.45" hidden="1" x14ac:dyDescent="0.3">
      <c r="A87" s="1">
        <v>43361</v>
      </c>
      <c r="B87" s="17">
        <v>0.13958333333333334</v>
      </c>
      <c r="D87">
        <v>0.53</v>
      </c>
      <c r="E87">
        <v>249.24</v>
      </c>
      <c r="F87">
        <v>394.26</v>
      </c>
      <c r="G87">
        <v>794.22</v>
      </c>
      <c r="I87" t="s">
        <v>3</v>
      </c>
      <c r="J87">
        <f t="shared" si="4"/>
        <v>0.53</v>
      </c>
      <c r="K87">
        <f t="shared" si="5"/>
        <v>0.14000000000001478</v>
      </c>
      <c r="L87">
        <f t="shared" si="6"/>
        <v>0.15999999999996817</v>
      </c>
      <c r="M87">
        <f t="shared" si="7"/>
        <v>1.9200000000000728</v>
      </c>
    </row>
    <row r="88" spans="1:20" ht="14.45" hidden="1" x14ac:dyDescent="0.3">
      <c r="A88" s="1">
        <v>43361</v>
      </c>
      <c r="B88" s="17">
        <v>0.22361111111111109</v>
      </c>
      <c r="D88">
        <v>0.09</v>
      </c>
      <c r="E88">
        <v>248.66</v>
      </c>
      <c r="F88">
        <v>393.56</v>
      </c>
      <c r="G88">
        <v>793.41</v>
      </c>
      <c r="I88" t="s">
        <v>3</v>
      </c>
      <c r="J88">
        <f t="shared" si="4"/>
        <v>0.09</v>
      </c>
      <c r="K88">
        <f t="shared" si="5"/>
        <v>-0.43999999999999773</v>
      </c>
      <c r="L88">
        <f t="shared" si="6"/>
        <v>-0.54000000000002046</v>
      </c>
      <c r="M88">
        <f t="shared" si="7"/>
        <v>1.1100000000000136</v>
      </c>
    </row>
    <row r="89" spans="1:20" x14ac:dyDescent="0.25">
      <c r="A89" s="1">
        <v>43361</v>
      </c>
      <c r="B89" s="17">
        <v>0.3888888888888889</v>
      </c>
      <c r="D89">
        <v>-0.03</v>
      </c>
      <c r="E89">
        <v>248.52</v>
      </c>
      <c r="F89">
        <v>393.17</v>
      </c>
      <c r="G89">
        <v>792.33</v>
      </c>
      <c r="H89" t="s">
        <v>1</v>
      </c>
      <c r="I89" t="s">
        <v>2</v>
      </c>
      <c r="J89">
        <f t="shared" si="4"/>
        <v>-0.03</v>
      </c>
      <c r="K89">
        <f t="shared" si="5"/>
        <v>-0.57999999999998408</v>
      </c>
      <c r="L89">
        <f t="shared" si="6"/>
        <v>-0.93000000000000682</v>
      </c>
      <c r="M89">
        <f t="shared" si="7"/>
        <v>3.0000000000086402E-2</v>
      </c>
      <c r="R89" s="6" t="s">
        <v>87</v>
      </c>
      <c r="T89" t="s">
        <v>140</v>
      </c>
    </row>
    <row r="90" spans="1:20" x14ac:dyDescent="0.25">
      <c r="A90" s="1">
        <v>43361</v>
      </c>
      <c r="B90" s="17">
        <v>0.47291666666666665</v>
      </c>
      <c r="D90">
        <v>0.7</v>
      </c>
      <c r="E90">
        <v>249.68</v>
      </c>
      <c r="F90">
        <v>394.55</v>
      </c>
      <c r="G90">
        <v>793.81</v>
      </c>
      <c r="I90" t="s">
        <v>2</v>
      </c>
      <c r="J90">
        <f t="shared" si="4"/>
        <v>0.7</v>
      </c>
      <c r="K90">
        <f t="shared" si="5"/>
        <v>0.58000000000001251</v>
      </c>
      <c r="L90">
        <f t="shared" si="6"/>
        <v>0.44999999999998863</v>
      </c>
      <c r="M90">
        <f t="shared" si="7"/>
        <v>1.5099999999999909</v>
      </c>
      <c r="T90" t="s">
        <v>110</v>
      </c>
    </row>
    <row r="91" spans="1:20" ht="14.45" hidden="1" x14ac:dyDescent="0.3">
      <c r="A91" s="1">
        <v>43361</v>
      </c>
      <c r="B91" s="17">
        <v>0.63958333333333328</v>
      </c>
      <c r="D91">
        <v>3.6</v>
      </c>
      <c r="E91">
        <v>253.3</v>
      </c>
      <c r="F91">
        <v>398.75</v>
      </c>
      <c r="G91">
        <v>799.39</v>
      </c>
      <c r="I91" t="s">
        <v>3</v>
      </c>
      <c r="J91">
        <f t="shared" si="4"/>
        <v>3.6</v>
      </c>
      <c r="K91">
        <f t="shared" si="5"/>
        <v>4.2000000000000171</v>
      </c>
      <c r="L91">
        <f t="shared" si="6"/>
        <v>4.6499999999999773</v>
      </c>
      <c r="M91">
        <f t="shared" si="7"/>
        <v>7.0900000000000318</v>
      </c>
    </row>
    <row r="92" spans="1:20" ht="14.45" hidden="1" x14ac:dyDescent="0.3">
      <c r="A92" s="1">
        <v>43361</v>
      </c>
      <c r="B92" s="17">
        <v>0.77500000000000002</v>
      </c>
      <c r="D92">
        <v>3.16</v>
      </c>
      <c r="E92">
        <v>252.51</v>
      </c>
      <c r="F92">
        <v>397.87</v>
      </c>
      <c r="G92">
        <v>798.32</v>
      </c>
      <c r="I92" t="s">
        <v>3</v>
      </c>
      <c r="J92">
        <f t="shared" si="4"/>
        <v>3.16</v>
      </c>
      <c r="K92">
        <f t="shared" si="5"/>
        <v>3.4099999999999966</v>
      </c>
      <c r="L92">
        <f t="shared" si="6"/>
        <v>3.7699999999999818</v>
      </c>
      <c r="M92">
        <f t="shared" si="7"/>
        <v>6.0200000000000955</v>
      </c>
    </row>
    <row r="93" spans="1:20" ht="14.45" hidden="1" x14ac:dyDescent="0.3">
      <c r="A93" s="1">
        <v>43361</v>
      </c>
      <c r="B93" s="17">
        <v>0.88958333333333339</v>
      </c>
      <c r="D93">
        <v>2.64</v>
      </c>
      <c r="E93">
        <v>251.81</v>
      </c>
      <c r="F93">
        <v>397.1</v>
      </c>
      <c r="G93">
        <v>797.35</v>
      </c>
      <c r="I93" t="s">
        <v>3</v>
      </c>
      <c r="J93">
        <f t="shared" si="4"/>
        <v>2.64</v>
      </c>
      <c r="K93">
        <f t="shared" si="5"/>
        <v>2.710000000000008</v>
      </c>
      <c r="L93">
        <f t="shared" si="6"/>
        <v>3</v>
      </c>
      <c r="M93">
        <f t="shared" si="7"/>
        <v>5.0500000000000682</v>
      </c>
    </row>
    <row r="94" spans="1:20" ht="14.45" hidden="1" x14ac:dyDescent="0.3">
      <c r="A94" s="1">
        <v>43362</v>
      </c>
      <c r="B94" s="17">
        <v>1.4583333333333332E-2</v>
      </c>
      <c r="D94">
        <v>2.21</v>
      </c>
      <c r="E94">
        <v>251.27</v>
      </c>
      <c r="F94">
        <v>396.43</v>
      </c>
      <c r="G94">
        <v>796.56</v>
      </c>
      <c r="I94" t="s">
        <v>3</v>
      </c>
      <c r="J94">
        <f t="shared" si="4"/>
        <v>2.21</v>
      </c>
      <c r="K94">
        <f t="shared" si="5"/>
        <v>2.1700000000000159</v>
      </c>
      <c r="L94">
        <f t="shared" si="6"/>
        <v>2.3299999999999841</v>
      </c>
      <c r="M94">
        <f t="shared" si="7"/>
        <v>4.2599999999999909</v>
      </c>
    </row>
    <row r="95" spans="1:20" ht="14.45" hidden="1" x14ac:dyDescent="0.3">
      <c r="A95" s="1">
        <v>43362</v>
      </c>
      <c r="B95" s="17">
        <v>0.13958333333333334</v>
      </c>
      <c r="D95">
        <v>1.88</v>
      </c>
      <c r="E95">
        <v>250.86</v>
      </c>
      <c r="F95">
        <v>395.96</v>
      </c>
      <c r="G95">
        <v>795.82</v>
      </c>
      <c r="I95" t="s">
        <v>3</v>
      </c>
      <c r="J95">
        <f t="shared" si="4"/>
        <v>1.88</v>
      </c>
      <c r="K95">
        <f t="shared" si="5"/>
        <v>1.7600000000000193</v>
      </c>
      <c r="L95">
        <f t="shared" si="6"/>
        <v>1.8599999999999568</v>
      </c>
      <c r="M95">
        <f t="shared" si="7"/>
        <v>3.5200000000000955</v>
      </c>
    </row>
    <row r="96" spans="1:20" ht="14.45" hidden="1" x14ac:dyDescent="0.3">
      <c r="A96" s="1">
        <v>43362</v>
      </c>
      <c r="B96" s="17">
        <v>0.22361111111111109</v>
      </c>
      <c r="D96">
        <v>1.64</v>
      </c>
      <c r="E96">
        <v>250.47</v>
      </c>
      <c r="F96">
        <v>395.5</v>
      </c>
      <c r="G96">
        <v>795.24</v>
      </c>
      <c r="I96" t="s">
        <v>3</v>
      </c>
      <c r="J96">
        <f t="shared" si="4"/>
        <v>1.64</v>
      </c>
      <c r="K96">
        <f t="shared" si="5"/>
        <v>1.3700000000000045</v>
      </c>
      <c r="L96">
        <f t="shared" si="6"/>
        <v>1.3999999999999773</v>
      </c>
      <c r="M96">
        <f t="shared" si="7"/>
        <v>2.9400000000000546</v>
      </c>
    </row>
    <row r="97" spans="1:20" x14ac:dyDescent="0.25">
      <c r="A97" s="1">
        <v>43362</v>
      </c>
      <c r="B97" s="17">
        <v>0.38055555555555554</v>
      </c>
      <c r="D97">
        <v>-0.01</v>
      </c>
      <c r="E97">
        <v>248.56</v>
      </c>
      <c r="F97">
        <v>393.32</v>
      </c>
      <c r="G97">
        <v>792.35</v>
      </c>
      <c r="H97" t="s">
        <v>1</v>
      </c>
      <c r="I97" t="s">
        <v>2</v>
      </c>
      <c r="J97">
        <f t="shared" si="4"/>
        <v>-0.01</v>
      </c>
      <c r="K97">
        <f t="shared" si="5"/>
        <v>-0.53999999999999204</v>
      </c>
      <c r="L97">
        <f t="shared" si="6"/>
        <v>-0.78000000000002956</v>
      </c>
      <c r="M97">
        <f t="shared" si="7"/>
        <v>5.0000000000068212E-2</v>
      </c>
      <c r="R97" s="6" t="s">
        <v>87</v>
      </c>
      <c r="T97" t="s">
        <v>141</v>
      </c>
    </row>
    <row r="98" spans="1:20" x14ac:dyDescent="0.25">
      <c r="A98" s="1">
        <v>43362</v>
      </c>
      <c r="B98" s="17">
        <v>0.47291666666666665</v>
      </c>
      <c r="D98">
        <v>0.48</v>
      </c>
      <c r="E98">
        <v>249.34</v>
      </c>
      <c r="F98">
        <v>394.14</v>
      </c>
      <c r="G98">
        <v>793.13</v>
      </c>
      <c r="I98" t="s">
        <v>2</v>
      </c>
      <c r="J98">
        <f t="shared" si="4"/>
        <v>0.48</v>
      </c>
      <c r="K98">
        <f t="shared" si="5"/>
        <v>0.24000000000000909</v>
      </c>
      <c r="L98">
        <f t="shared" si="6"/>
        <v>3.999999999996362E-2</v>
      </c>
      <c r="M98">
        <f t="shared" si="7"/>
        <v>0.83000000000004093</v>
      </c>
      <c r="T98" t="s">
        <v>110</v>
      </c>
    </row>
    <row r="99" spans="1:20" x14ac:dyDescent="0.25">
      <c r="A99" s="1">
        <v>43362</v>
      </c>
      <c r="B99" s="17">
        <v>0.63958333333333328</v>
      </c>
      <c r="D99">
        <v>2.21</v>
      </c>
      <c r="E99">
        <v>251.66</v>
      </c>
      <c r="F99">
        <v>396.9</v>
      </c>
      <c r="G99">
        <v>796.71</v>
      </c>
      <c r="I99" t="s">
        <v>2</v>
      </c>
      <c r="J99">
        <f t="shared" si="4"/>
        <v>2.21</v>
      </c>
      <c r="K99">
        <f t="shared" si="5"/>
        <v>2.5600000000000023</v>
      </c>
      <c r="L99">
        <f t="shared" si="6"/>
        <v>2.7999999999999545</v>
      </c>
      <c r="M99">
        <f t="shared" si="7"/>
        <v>4.4100000000000819</v>
      </c>
    </row>
    <row r="100" spans="1:20" ht="14.45" hidden="1" x14ac:dyDescent="0.3">
      <c r="A100" s="1">
        <v>43362</v>
      </c>
      <c r="B100" s="17">
        <v>0.77500000000000002</v>
      </c>
      <c r="D100">
        <v>3.85</v>
      </c>
      <c r="E100">
        <v>253.46</v>
      </c>
      <c r="F100">
        <v>398.95</v>
      </c>
      <c r="G100">
        <v>799.45</v>
      </c>
      <c r="I100" t="s">
        <v>3</v>
      </c>
      <c r="J100">
        <f t="shared" si="4"/>
        <v>3.85</v>
      </c>
      <c r="K100">
        <f t="shared" si="5"/>
        <v>4.3600000000000136</v>
      </c>
      <c r="L100">
        <f t="shared" si="6"/>
        <v>4.8499999999999659</v>
      </c>
      <c r="M100">
        <f t="shared" si="7"/>
        <v>7.1500000000000909</v>
      </c>
    </row>
    <row r="101" spans="1:20" ht="14.45" hidden="1" x14ac:dyDescent="0.3">
      <c r="A101" s="1">
        <v>43362</v>
      </c>
      <c r="B101" s="17">
        <v>0.88958333333333339</v>
      </c>
      <c r="D101">
        <v>3.77</v>
      </c>
      <c r="E101">
        <v>253.47</v>
      </c>
      <c r="F101">
        <v>399.08</v>
      </c>
      <c r="G101">
        <v>799.64</v>
      </c>
      <c r="I101" t="s">
        <v>3</v>
      </c>
      <c r="J101">
        <f t="shared" si="4"/>
        <v>3.77</v>
      </c>
      <c r="K101">
        <f t="shared" si="5"/>
        <v>4.3700000000000045</v>
      </c>
      <c r="L101">
        <f t="shared" si="6"/>
        <v>4.9799999999999613</v>
      </c>
      <c r="M101">
        <f t="shared" si="7"/>
        <v>7.3400000000000318</v>
      </c>
    </row>
    <row r="102" spans="1:20" ht="14.45" hidden="1" x14ac:dyDescent="0.3">
      <c r="A102" s="1">
        <v>43363</v>
      </c>
      <c r="B102" s="17">
        <v>1.4583333333333332E-2</v>
      </c>
      <c r="D102">
        <v>3.63</v>
      </c>
      <c r="E102">
        <v>253.33</v>
      </c>
      <c r="F102">
        <v>398.86</v>
      </c>
      <c r="G102">
        <v>799.46</v>
      </c>
      <c r="I102" t="s">
        <v>3</v>
      </c>
      <c r="J102">
        <f t="shared" si="4"/>
        <v>3.63</v>
      </c>
      <c r="K102">
        <f t="shared" si="5"/>
        <v>4.2300000000000182</v>
      </c>
      <c r="L102">
        <f t="shared" si="6"/>
        <v>4.7599999999999909</v>
      </c>
      <c r="M102">
        <f t="shared" si="7"/>
        <v>7.1600000000000819</v>
      </c>
    </row>
    <row r="103" spans="1:20" ht="14.45" hidden="1" x14ac:dyDescent="0.3">
      <c r="A103" s="1">
        <v>43363</v>
      </c>
      <c r="B103" s="17">
        <v>0.13958333333333334</v>
      </c>
      <c r="D103">
        <v>3.65</v>
      </c>
      <c r="E103">
        <v>253.31</v>
      </c>
      <c r="F103">
        <v>398.86</v>
      </c>
      <c r="G103">
        <v>799.54</v>
      </c>
      <c r="I103" t="s">
        <v>3</v>
      </c>
      <c r="J103">
        <f t="shared" si="4"/>
        <v>3.65</v>
      </c>
      <c r="K103">
        <f t="shared" si="5"/>
        <v>4.210000000000008</v>
      </c>
      <c r="L103">
        <f t="shared" si="6"/>
        <v>4.7599999999999909</v>
      </c>
      <c r="M103">
        <f t="shared" si="7"/>
        <v>7.2400000000000091</v>
      </c>
    </row>
    <row r="104" spans="1:20" ht="14.45" hidden="1" x14ac:dyDescent="0.3">
      <c r="A104" s="1">
        <v>43363</v>
      </c>
      <c r="B104" s="17">
        <v>0.22361111111111109</v>
      </c>
      <c r="D104">
        <v>3.7</v>
      </c>
      <c r="E104">
        <v>253.43</v>
      </c>
      <c r="F104">
        <v>398.98</v>
      </c>
      <c r="G104">
        <v>799.65</v>
      </c>
      <c r="I104" t="s">
        <v>3</v>
      </c>
      <c r="J104">
        <f t="shared" si="4"/>
        <v>3.7</v>
      </c>
      <c r="K104">
        <f t="shared" si="5"/>
        <v>4.3300000000000125</v>
      </c>
      <c r="L104">
        <f t="shared" si="6"/>
        <v>4.8799999999999955</v>
      </c>
      <c r="M104">
        <f t="shared" si="7"/>
        <v>7.3500000000000227</v>
      </c>
    </row>
    <row r="105" spans="1:20" x14ac:dyDescent="0.25">
      <c r="A105" s="1">
        <v>43363</v>
      </c>
      <c r="B105" s="17">
        <v>0.40138888888888885</v>
      </c>
      <c r="D105">
        <v>0.01</v>
      </c>
      <c r="E105">
        <v>248.76</v>
      </c>
      <c r="F105">
        <v>393.54</v>
      </c>
      <c r="G105">
        <v>792.46</v>
      </c>
      <c r="H105" t="s">
        <v>1</v>
      </c>
      <c r="I105" t="s">
        <v>2</v>
      </c>
      <c r="J105">
        <f t="shared" si="4"/>
        <v>0.01</v>
      </c>
      <c r="K105">
        <f t="shared" si="5"/>
        <v>-0.34000000000000341</v>
      </c>
      <c r="L105">
        <f t="shared" si="6"/>
        <v>-0.56000000000000227</v>
      </c>
      <c r="M105">
        <f t="shared" si="7"/>
        <v>0.16000000000008185</v>
      </c>
      <c r="R105" s="6" t="s">
        <v>87</v>
      </c>
      <c r="T105" t="s">
        <v>142</v>
      </c>
    </row>
    <row r="106" spans="1:20" x14ac:dyDescent="0.25">
      <c r="A106" s="1">
        <v>43363</v>
      </c>
      <c r="B106" s="17">
        <v>0.47291666666666665</v>
      </c>
      <c r="D106">
        <v>0.69</v>
      </c>
      <c r="E106">
        <v>249.68</v>
      </c>
      <c r="F106">
        <v>394.56</v>
      </c>
      <c r="G106">
        <v>793.79</v>
      </c>
      <c r="I106" t="s">
        <v>2</v>
      </c>
      <c r="J106">
        <f t="shared" si="4"/>
        <v>0.69</v>
      </c>
      <c r="K106">
        <f t="shared" si="5"/>
        <v>0.58000000000001251</v>
      </c>
      <c r="L106">
        <f t="shared" si="6"/>
        <v>0.45999999999997954</v>
      </c>
      <c r="M106">
        <f t="shared" si="7"/>
        <v>1.4900000000000091</v>
      </c>
      <c r="T106" t="s">
        <v>110</v>
      </c>
    </row>
    <row r="107" spans="1:20" ht="14.45" hidden="1" x14ac:dyDescent="0.3">
      <c r="A107" s="1">
        <v>43363</v>
      </c>
      <c r="B107" s="17">
        <v>0.63958333333333328</v>
      </c>
      <c r="D107">
        <v>1.38</v>
      </c>
      <c r="E107">
        <v>250.43</v>
      </c>
      <c r="F107">
        <v>395.56</v>
      </c>
      <c r="G107">
        <v>795.01</v>
      </c>
      <c r="I107" t="s">
        <v>3</v>
      </c>
      <c r="J107">
        <f t="shared" si="4"/>
        <v>1.38</v>
      </c>
      <c r="K107">
        <f t="shared" si="5"/>
        <v>1.3300000000000125</v>
      </c>
      <c r="L107">
        <f t="shared" si="6"/>
        <v>1.4599999999999795</v>
      </c>
      <c r="M107">
        <f t="shared" si="7"/>
        <v>2.7100000000000364</v>
      </c>
    </row>
    <row r="108" spans="1:20" ht="14.45" hidden="1" x14ac:dyDescent="0.3">
      <c r="A108" s="1">
        <v>43363</v>
      </c>
      <c r="B108" s="17">
        <v>0.77500000000000002</v>
      </c>
      <c r="D108">
        <v>1.59</v>
      </c>
      <c r="E108">
        <v>250.86</v>
      </c>
      <c r="F108">
        <v>395.84</v>
      </c>
      <c r="G108">
        <v>795.73</v>
      </c>
      <c r="I108" t="s">
        <v>3</v>
      </c>
      <c r="J108">
        <f t="shared" si="4"/>
        <v>1.59</v>
      </c>
      <c r="K108">
        <f t="shared" si="5"/>
        <v>1.7600000000000193</v>
      </c>
      <c r="L108">
        <f t="shared" si="6"/>
        <v>1.7399999999999523</v>
      </c>
      <c r="M108">
        <f t="shared" si="7"/>
        <v>3.4300000000000637</v>
      </c>
    </row>
    <row r="109" spans="1:20" ht="14.45" hidden="1" x14ac:dyDescent="0.3">
      <c r="A109" s="1">
        <v>43363</v>
      </c>
      <c r="B109" s="17">
        <v>0.88958333333333339</v>
      </c>
      <c r="D109">
        <v>0.98</v>
      </c>
      <c r="E109">
        <v>249.78</v>
      </c>
      <c r="F109">
        <v>394.86</v>
      </c>
      <c r="G109">
        <v>794.76</v>
      </c>
      <c r="I109" t="s">
        <v>3</v>
      </c>
      <c r="J109">
        <f t="shared" si="4"/>
        <v>0.98</v>
      </c>
      <c r="K109">
        <f t="shared" si="5"/>
        <v>0.68000000000000682</v>
      </c>
      <c r="L109">
        <f t="shared" si="6"/>
        <v>0.75999999999999091</v>
      </c>
      <c r="M109">
        <f t="shared" si="7"/>
        <v>2.4600000000000364</v>
      </c>
    </row>
    <row r="110" spans="1:20" ht="14.45" hidden="1" x14ac:dyDescent="0.3">
      <c r="A110" s="1">
        <v>43364</v>
      </c>
      <c r="B110" s="17">
        <v>1.4583333333333332E-2</v>
      </c>
      <c r="D110">
        <v>0.26</v>
      </c>
      <c r="E110">
        <v>248.83</v>
      </c>
      <c r="F110">
        <v>393.78</v>
      </c>
      <c r="G110">
        <v>793.59</v>
      </c>
      <c r="I110" t="s">
        <v>3</v>
      </c>
      <c r="J110">
        <f t="shared" si="4"/>
        <v>0.26</v>
      </c>
      <c r="K110">
        <f t="shared" si="5"/>
        <v>-0.26999999999998181</v>
      </c>
      <c r="L110">
        <f t="shared" si="6"/>
        <v>-0.32000000000005002</v>
      </c>
      <c r="M110">
        <f t="shared" si="7"/>
        <v>1.2900000000000773</v>
      </c>
    </row>
    <row r="111" spans="1:20" ht="14.45" hidden="1" x14ac:dyDescent="0.3">
      <c r="A111" s="1">
        <v>43364</v>
      </c>
      <c r="B111" s="17">
        <v>0.13958333333333334</v>
      </c>
      <c r="D111">
        <v>-0.42</v>
      </c>
      <c r="E111">
        <v>248.03</v>
      </c>
      <c r="F111">
        <v>392.81</v>
      </c>
      <c r="G111">
        <v>792.57</v>
      </c>
      <c r="I111" t="s">
        <v>3</v>
      </c>
      <c r="J111">
        <f t="shared" si="4"/>
        <v>-0.42</v>
      </c>
      <c r="K111">
        <f t="shared" si="5"/>
        <v>-1.0699999999999932</v>
      </c>
      <c r="L111">
        <f t="shared" si="6"/>
        <v>-1.2900000000000205</v>
      </c>
      <c r="M111">
        <f t="shared" si="7"/>
        <v>0.2700000000000955</v>
      </c>
    </row>
    <row r="112" spans="1:20" ht="14.45" hidden="1" x14ac:dyDescent="0.3">
      <c r="A112" s="1">
        <v>43364</v>
      </c>
      <c r="B112" s="17">
        <v>0.22361111111111109</v>
      </c>
      <c r="D112">
        <v>-0.49</v>
      </c>
      <c r="E112">
        <v>247.85</v>
      </c>
      <c r="F112">
        <v>392.63</v>
      </c>
      <c r="G112">
        <v>792.42</v>
      </c>
      <c r="I112" t="s">
        <v>3</v>
      </c>
      <c r="J112">
        <f t="shared" si="4"/>
        <v>-0.49</v>
      </c>
      <c r="K112">
        <f t="shared" si="5"/>
        <v>-1.25</v>
      </c>
      <c r="L112">
        <f t="shared" si="6"/>
        <v>-1.4700000000000273</v>
      </c>
      <c r="M112">
        <f t="shared" si="7"/>
        <v>0.12000000000000455</v>
      </c>
      <c r="O112" t="s">
        <v>131</v>
      </c>
    </row>
    <row r="113" spans="1:20" ht="14.45" hidden="1" x14ac:dyDescent="0.3">
      <c r="A113" s="1">
        <v>43366</v>
      </c>
      <c r="B113" s="17">
        <v>0.88958333333333339</v>
      </c>
      <c r="D113">
        <v>4.1100000000000003</v>
      </c>
      <c r="E113">
        <v>254.19</v>
      </c>
      <c r="F113">
        <v>399.66</v>
      </c>
      <c r="G113">
        <v>800.05</v>
      </c>
      <c r="I113" t="s">
        <v>3</v>
      </c>
      <c r="J113">
        <f t="shared" si="4"/>
        <v>4.1100000000000003</v>
      </c>
      <c r="K113">
        <f t="shared" si="5"/>
        <v>5.0900000000000034</v>
      </c>
      <c r="L113">
        <f t="shared" si="6"/>
        <v>5.5600000000000023</v>
      </c>
      <c r="M113">
        <f t="shared" si="7"/>
        <v>7.75</v>
      </c>
    </row>
    <row r="114" spans="1:20" ht="14.45" hidden="1" x14ac:dyDescent="0.3">
      <c r="A114" s="1">
        <v>43367</v>
      </c>
      <c r="B114" s="17">
        <v>1.4583333333333332E-2</v>
      </c>
      <c r="D114">
        <v>5.32</v>
      </c>
      <c r="E114">
        <v>255.73</v>
      </c>
      <c r="F114">
        <v>401.46</v>
      </c>
      <c r="G114">
        <v>801.81</v>
      </c>
      <c r="I114" t="s">
        <v>3</v>
      </c>
      <c r="J114">
        <f t="shared" si="4"/>
        <v>5.32</v>
      </c>
      <c r="K114">
        <f t="shared" si="5"/>
        <v>6.6299999999999955</v>
      </c>
      <c r="L114">
        <f t="shared" si="6"/>
        <v>7.3599999999999568</v>
      </c>
      <c r="M114">
        <f t="shared" si="7"/>
        <v>9.5099999999999909</v>
      </c>
    </row>
    <row r="115" spans="1:20" ht="14.45" hidden="1" x14ac:dyDescent="0.3">
      <c r="A115" s="1">
        <v>43367</v>
      </c>
      <c r="B115" s="17">
        <v>0.13958333333333334</v>
      </c>
      <c r="D115">
        <v>5.56</v>
      </c>
      <c r="E115">
        <v>256.07</v>
      </c>
      <c r="F115">
        <v>401.84</v>
      </c>
      <c r="G115">
        <v>802.26</v>
      </c>
      <c r="I115" t="s">
        <v>3</v>
      </c>
      <c r="J115">
        <f t="shared" si="4"/>
        <v>5.56</v>
      </c>
      <c r="K115">
        <f t="shared" si="5"/>
        <v>6.9699999999999989</v>
      </c>
      <c r="L115">
        <f t="shared" si="6"/>
        <v>7.7399999999999523</v>
      </c>
      <c r="M115">
        <f t="shared" si="7"/>
        <v>9.9600000000000364</v>
      </c>
    </row>
    <row r="116" spans="1:20" ht="14.45" hidden="1" x14ac:dyDescent="0.3">
      <c r="A116" s="1">
        <v>43367</v>
      </c>
      <c r="B116" s="17">
        <v>0.47291666666666665</v>
      </c>
      <c r="D116">
        <v>6.5</v>
      </c>
      <c r="E116">
        <v>257.20999999999998</v>
      </c>
      <c r="F116">
        <v>403.12</v>
      </c>
      <c r="G116">
        <v>803.73</v>
      </c>
      <c r="I116" t="s">
        <v>3</v>
      </c>
      <c r="J116">
        <f t="shared" si="4"/>
        <v>6.5</v>
      </c>
      <c r="K116">
        <f t="shared" si="5"/>
        <v>8.1099999999999852</v>
      </c>
      <c r="L116">
        <f t="shared" si="6"/>
        <v>9.0199999999999818</v>
      </c>
      <c r="M116">
        <f t="shared" si="7"/>
        <v>11.430000000000064</v>
      </c>
    </row>
    <row r="117" spans="1:20" x14ac:dyDescent="0.25">
      <c r="A117" s="1">
        <v>43367</v>
      </c>
      <c r="B117" s="17">
        <v>0.64861111111111114</v>
      </c>
      <c r="D117">
        <v>-0.14000000000000001</v>
      </c>
      <c r="E117">
        <v>248.75</v>
      </c>
      <c r="F117">
        <v>393.57</v>
      </c>
      <c r="G117">
        <v>791.87</v>
      </c>
      <c r="H117" t="s">
        <v>1</v>
      </c>
      <c r="I117" t="s">
        <v>2</v>
      </c>
      <c r="J117">
        <f t="shared" si="4"/>
        <v>-0.14000000000000001</v>
      </c>
      <c r="K117">
        <f t="shared" si="5"/>
        <v>-0.34999999999999432</v>
      </c>
      <c r="L117">
        <f t="shared" si="6"/>
        <v>-0.53000000000002956</v>
      </c>
      <c r="M117">
        <f t="shared" si="7"/>
        <v>-0.42999999999994998</v>
      </c>
      <c r="R117" s="6" t="s">
        <v>87</v>
      </c>
    </row>
    <row r="118" spans="1:20" ht="14.45" hidden="1" x14ac:dyDescent="0.3">
      <c r="A118" s="1">
        <v>43367</v>
      </c>
      <c r="B118" s="17">
        <v>0.77500000000000002</v>
      </c>
      <c r="D118">
        <v>-0.92</v>
      </c>
      <c r="E118">
        <v>247.73</v>
      </c>
      <c r="F118">
        <v>392.46</v>
      </c>
      <c r="G118">
        <v>790.45</v>
      </c>
      <c r="I118" t="s">
        <v>3</v>
      </c>
      <c r="J118">
        <f t="shared" si="4"/>
        <v>-0.92</v>
      </c>
      <c r="K118">
        <f t="shared" si="5"/>
        <v>-1.3700000000000045</v>
      </c>
      <c r="L118">
        <f t="shared" si="6"/>
        <v>-1.6400000000000432</v>
      </c>
      <c r="M118">
        <f t="shared" si="7"/>
        <v>-1.8499999999999091</v>
      </c>
      <c r="R118" t="s">
        <v>111</v>
      </c>
    </row>
    <row r="119" spans="1:20" ht="14.45" hidden="1" x14ac:dyDescent="0.3">
      <c r="A119" s="1">
        <v>43367</v>
      </c>
      <c r="B119" s="17">
        <v>0.88958333333333339</v>
      </c>
      <c r="D119">
        <v>-2.0099999999999998</v>
      </c>
      <c r="E119">
        <v>246.23</v>
      </c>
      <c r="F119">
        <v>390.67</v>
      </c>
      <c r="G119">
        <v>788.17</v>
      </c>
      <c r="I119" t="s">
        <v>3</v>
      </c>
      <c r="J119">
        <f t="shared" si="4"/>
        <v>-2.0099999999999998</v>
      </c>
      <c r="K119">
        <f t="shared" si="5"/>
        <v>-2.8700000000000045</v>
      </c>
      <c r="L119">
        <f t="shared" si="6"/>
        <v>-3.4300000000000068</v>
      </c>
      <c r="M119">
        <f t="shared" si="7"/>
        <v>-4.1299999999999955</v>
      </c>
    </row>
    <row r="120" spans="1:20" ht="14.45" hidden="1" x14ac:dyDescent="0.3">
      <c r="A120" s="1">
        <v>43368</v>
      </c>
      <c r="B120" s="17">
        <v>1.4583333333333332E-2</v>
      </c>
      <c r="D120">
        <v>-2.71</v>
      </c>
      <c r="E120">
        <v>245.41</v>
      </c>
      <c r="F120">
        <v>389.62</v>
      </c>
      <c r="G120">
        <v>786.82</v>
      </c>
      <c r="I120" t="s">
        <v>3</v>
      </c>
      <c r="J120">
        <f t="shared" si="4"/>
        <v>-2.71</v>
      </c>
      <c r="K120">
        <f t="shared" si="5"/>
        <v>-3.6899999999999977</v>
      </c>
      <c r="L120">
        <f t="shared" si="6"/>
        <v>-4.4800000000000182</v>
      </c>
      <c r="M120">
        <f t="shared" si="7"/>
        <v>-5.4799999999999045</v>
      </c>
    </row>
    <row r="121" spans="1:20" ht="14.45" hidden="1" x14ac:dyDescent="0.3">
      <c r="A121" s="1">
        <v>43368</v>
      </c>
      <c r="B121" s="17">
        <v>0.13958333333333334</v>
      </c>
      <c r="D121">
        <v>-2.9</v>
      </c>
      <c r="E121">
        <v>245.13</v>
      </c>
      <c r="F121">
        <v>389.25</v>
      </c>
      <c r="G121">
        <v>786.35</v>
      </c>
      <c r="I121" t="s">
        <v>3</v>
      </c>
      <c r="J121">
        <f t="shared" si="4"/>
        <v>-2.9</v>
      </c>
      <c r="K121">
        <f t="shared" si="5"/>
        <v>-3.9699999999999989</v>
      </c>
      <c r="L121">
        <f t="shared" si="6"/>
        <v>-4.8500000000000227</v>
      </c>
      <c r="M121">
        <f t="shared" si="7"/>
        <v>-5.9499999999999318</v>
      </c>
    </row>
    <row r="122" spans="1:20" ht="14.45" hidden="1" x14ac:dyDescent="0.3">
      <c r="A122" s="1">
        <v>43368</v>
      </c>
      <c r="B122" s="17">
        <v>0.22361111111111109</v>
      </c>
      <c r="D122">
        <v>-3.1</v>
      </c>
      <c r="E122">
        <v>244.92</v>
      </c>
      <c r="F122">
        <v>388.96</v>
      </c>
      <c r="G122">
        <v>785.92</v>
      </c>
      <c r="I122" t="s">
        <v>3</v>
      </c>
      <c r="J122">
        <f t="shared" si="4"/>
        <v>-3.1</v>
      </c>
      <c r="K122">
        <f t="shared" si="5"/>
        <v>-4.1800000000000068</v>
      </c>
      <c r="L122">
        <f t="shared" si="6"/>
        <v>-5.1400000000000432</v>
      </c>
      <c r="M122">
        <f t="shared" si="7"/>
        <v>-6.3799999999999955</v>
      </c>
      <c r="R122" t="s">
        <v>110</v>
      </c>
      <c r="T122" t="s">
        <v>152</v>
      </c>
    </row>
    <row r="123" spans="1:20" x14ac:dyDescent="0.25">
      <c r="A123" s="1">
        <v>43368</v>
      </c>
      <c r="B123" s="17">
        <v>0.46111111111111108</v>
      </c>
      <c r="D123">
        <v>0.05</v>
      </c>
      <c r="E123">
        <v>249.26</v>
      </c>
      <c r="F123">
        <v>394.03</v>
      </c>
      <c r="G123">
        <v>792.55</v>
      </c>
      <c r="H123" t="s">
        <v>1</v>
      </c>
      <c r="I123" t="s">
        <v>2</v>
      </c>
      <c r="J123">
        <f t="shared" si="4"/>
        <v>0.05</v>
      </c>
      <c r="K123">
        <f t="shared" si="5"/>
        <v>0.15999999999999659</v>
      </c>
      <c r="L123">
        <f t="shared" si="6"/>
        <v>-7.0000000000050022E-2</v>
      </c>
      <c r="M123">
        <f t="shared" si="7"/>
        <v>0.25</v>
      </c>
      <c r="R123" s="6" t="s">
        <v>87</v>
      </c>
    </row>
    <row r="124" spans="1:20" x14ac:dyDescent="0.25">
      <c r="A124" s="1">
        <v>43368</v>
      </c>
      <c r="B124" s="17">
        <v>0.63958333333333328</v>
      </c>
      <c r="D124">
        <v>-1.44</v>
      </c>
      <c r="E124">
        <v>247.02</v>
      </c>
      <c r="F124">
        <v>391.63</v>
      </c>
      <c r="G124">
        <v>789.6</v>
      </c>
      <c r="I124" t="s">
        <v>2</v>
      </c>
      <c r="J124">
        <f t="shared" si="4"/>
        <v>-1.44</v>
      </c>
      <c r="K124">
        <f t="shared" si="5"/>
        <v>-2.0799999999999841</v>
      </c>
      <c r="L124">
        <f t="shared" si="6"/>
        <v>-2.4700000000000273</v>
      </c>
      <c r="M124">
        <f t="shared" si="7"/>
        <v>-2.6999999999999318</v>
      </c>
    </row>
    <row r="125" spans="1:20" x14ac:dyDescent="0.25">
      <c r="A125" s="1">
        <v>43368</v>
      </c>
      <c r="B125" s="17">
        <v>0.77500000000000002</v>
      </c>
      <c r="D125">
        <v>-3.08</v>
      </c>
      <c r="E125">
        <v>244.86</v>
      </c>
      <c r="F125">
        <v>389.05</v>
      </c>
      <c r="G125">
        <v>786.32</v>
      </c>
      <c r="I125" t="s">
        <v>2</v>
      </c>
      <c r="J125">
        <f t="shared" si="4"/>
        <v>-3.08</v>
      </c>
      <c r="K125">
        <f t="shared" si="5"/>
        <v>-4.2399999999999807</v>
      </c>
      <c r="L125">
        <f t="shared" si="6"/>
        <v>-5.0500000000000114</v>
      </c>
      <c r="M125">
        <f t="shared" si="7"/>
        <v>-5.9799999999999045</v>
      </c>
    </row>
    <row r="126" spans="1:20" x14ac:dyDescent="0.25">
      <c r="A126" s="1">
        <v>43368</v>
      </c>
      <c r="B126" s="17">
        <v>0.88958333333333339</v>
      </c>
      <c r="D126">
        <v>-4.5</v>
      </c>
      <c r="E126">
        <v>243.06</v>
      </c>
      <c r="F126">
        <v>386.96</v>
      </c>
      <c r="G126">
        <v>783.63</v>
      </c>
      <c r="I126" t="s">
        <v>2</v>
      </c>
      <c r="J126">
        <f t="shared" si="4"/>
        <v>-4.5</v>
      </c>
      <c r="K126">
        <f t="shared" si="5"/>
        <v>-6.039999999999992</v>
      </c>
      <c r="L126">
        <f t="shared" si="6"/>
        <v>-7.1400000000000432</v>
      </c>
      <c r="M126">
        <f t="shared" si="7"/>
        <v>-8.6699999999999591</v>
      </c>
    </row>
    <row r="127" spans="1:20" x14ac:dyDescent="0.25">
      <c r="A127" s="1">
        <v>43369</v>
      </c>
      <c r="B127" s="17">
        <v>1.4583333333333332E-2</v>
      </c>
      <c r="D127">
        <v>-5.3</v>
      </c>
      <c r="E127">
        <v>241.17</v>
      </c>
      <c r="F127">
        <v>385.89</v>
      </c>
      <c r="G127">
        <v>782.34</v>
      </c>
      <c r="I127" t="s">
        <v>2</v>
      </c>
      <c r="J127">
        <f t="shared" si="4"/>
        <v>-5.3</v>
      </c>
      <c r="K127">
        <f t="shared" si="5"/>
        <v>-7.9300000000000068</v>
      </c>
      <c r="L127">
        <f t="shared" si="6"/>
        <v>-8.2100000000000364</v>
      </c>
      <c r="M127">
        <f t="shared" si="7"/>
        <v>-9.9599999999999227</v>
      </c>
    </row>
    <row r="128" spans="1:20" x14ac:dyDescent="0.25">
      <c r="A128" s="1">
        <v>43369</v>
      </c>
      <c r="B128" s="17">
        <v>0.13958333333333334</v>
      </c>
      <c r="D128">
        <v>-5.13</v>
      </c>
      <c r="E128">
        <v>242.29</v>
      </c>
      <c r="F128">
        <v>386</v>
      </c>
      <c r="G128">
        <v>782.46</v>
      </c>
      <c r="I128" t="s">
        <v>2</v>
      </c>
      <c r="J128">
        <f t="shared" si="4"/>
        <v>-5.13</v>
      </c>
      <c r="K128">
        <f t="shared" si="5"/>
        <v>-6.8100000000000023</v>
      </c>
      <c r="L128">
        <f t="shared" si="6"/>
        <v>-8.1000000000000227</v>
      </c>
      <c r="M128">
        <f t="shared" si="7"/>
        <v>-9.8399999999999181</v>
      </c>
    </row>
    <row r="129" spans="1:20" x14ac:dyDescent="0.25">
      <c r="A129" s="1">
        <v>43369</v>
      </c>
      <c r="B129" s="17">
        <v>0.22361111111111109</v>
      </c>
      <c r="D129">
        <v>-4.99</v>
      </c>
      <c r="E129">
        <v>242.62</v>
      </c>
      <c r="F129">
        <v>386.35</v>
      </c>
      <c r="G129">
        <v>782.98</v>
      </c>
      <c r="I129" t="s">
        <v>2</v>
      </c>
      <c r="J129">
        <f t="shared" si="4"/>
        <v>-4.99</v>
      </c>
      <c r="K129">
        <f t="shared" si="5"/>
        <v>-6.4799999999999898</v>
      </c>
      <c r="L129">
        <f t="shared" si="6"/>
        <v>-7.75</v>
      </c>
      <c r="M129">
        <f t="shared" si="7"/>
        <v>-9.3199999999999363</v>
      </c>
      <c r="R129" t="s">
        <v>110</v>
      </c>
      <c r="T129" t="s">
        <v>152</v>
      </c>
    </row>
    <row r="130" spans="1:20" x14ac:dyDescent="0.25">
      <c r="A130" s="1">
        <v>43369</v>
      </c>
      <c r="B130" s="17">
        <v>0.39930555555555558</v>
      </c>
      <c r="D130">
        <v>-0.09</v>
      </c>
      <c r="E130">
        <v>248.89</v>
      </c>
      <c r="F130">
        <v>393.76</v>
      </c>
      <c r="G130">
        <v>792.26</v>
      </c>
      <c r="H130" t="s">
        <v>1</v>
      </c>
      <c r="I130" t="s">
        <v>2</v>
      </c>
      <c r="J130">
        <f t="shared" si="4"/>
        <v>-0.09</v>
      </c>
      <c r="K130">
        <f t="shared" si="5"/>
        <v>-0.21000000000000796</v>
      </c>
      <c r="L130">
        <f t="shared" si="6"/>
        <v>-0.34000000000003183</v>
      </c>
      <c r="M130">
        <f t="shared" si="7"/>
        <v>-3.999999999996362E-2</v>
      </c>
      <c r="R130" s="6" t="s">
        <v>87</v>
      </c>
    </row>
    <row r="131" spans="1:20" x14ac:dyDescent="0.25">
      <c r="A131" s="1">
        <v>43369</v>
      </c>
      <c r="B131" s="17">
        <v>0.47291666666666665</v>
      </c>
      <c r="D131">
        <v>0.85</v>
      </c>
      <c r="E131">
        <v>250.19</v>
      </c>
      <c r="F131">
        <v>395.15</v>
      </c>
      <c r="G131">
        <v>794.38</v>
      </c>
      <c r="I131" t="s">
        <v>2</v>
      </c>
      <c r="J131">
        <f t="shared" ref="J131:J151" si="8">D131-0</f>
        <v>0.85</v>
      </c>
      <c r="K131">
        <f t="shared" ref="K131:K151" si="9">E131-$E$1</f>
        <v>1.0900000000000034</v>
      </c>
      <c r="L131">
        <f t="shared" ref="L131:L151" si="10">F131-$F$1</f>
        <v>1.0499999999999545</v>
      </c>
      <c r="M131">
        <f t="shared" ref="M131:M151" si="11">G131-$G$1</f>
        <v>2.0800000000000409</v>
      </c>
      <c r="R131" t="s">
        <v>151</v>
      </c>
    </row>
    <row r="132" spans="1:20" x14ac:dyDescent="0.25">
      <c r="A132" s="1">
        <v>43369</v>
      </c>
      <c r="B132" s="17">
        <v>0.64861111111111114</v>
      </c>
      <c r="D132">
        <v>1.3</v>
      </c>
      <c r="E132">
        <v>250.75</v>
      </c>
      <c r="F132">
        <v>395.94</v>
      </c>
      <c r="G132">
        <v>795.4</v>
      </c>
      <c r="I132" t="s">
        <v>2</v>
      </c>
      <c r="J132">
        <f t="shared" si="8"/>
        <v>1.3</v>
      </c>
      <c r="K132">
        <f t="shared" si="9"/>
        <v>1.6500000000000057</v>
      </c>
      <c r="L132">
        <f t="shared" si="10"/>
        <v>1.839999999999975</v>
      </c>
      <c r="M132">
        <f t="shared" si="11"/>
        <v>3.1000000000000227</v>
      </c>
    </row>
    <row r="133" spans="1:20" x14ac:dyDescent="0.25">
      <c r="A133" s="1">
        <v>43369</v>
      </c>
      <c r="B133" s="17">
        <v>0.77500000000000002</v>
      </c>
      <c r="D133">
        <v>1</v>
      </c>
      <c r="E133">
        <v>250.11</v>
      </c>
      <c r="F133">
        <v>395.27</v>
      </c>
      <c r="G133">
        <v>794.42</v>
      </c>
      <c r="I133" t="s">
        <v>2</v>
      </c>
      <c r="J133">
        <f t="shared" si="8"/>
        <v>1</v>
      </c>
      <c r="K133">
        <f t="shared" si="9"/>
        <v>1.0100000000000193</v>
      </c>
      <c r="L133">
        <f t="shared" si="10"/>
        <v>1.1699999999999591</v>
      </c>
      <c r="M133">
        <f t="shared" si="11"/>
        <v>2.1200000000000045</v>
      </c>
    </row>
    <row r="134" spans="1:20" x14ac:dyDescent="0.25">
      <c r="A134" s="1">
        <v>43369</v>
      </c>
      <c r="B134" s="17">
        <v>0.88958333333333339</v>
      </c>
      <c r="D134">
        <v>0.43</v>
      </c>
      <c r="E134">
        <v>249.45</v>
      </c>
      <c r="F134">
        <v>394.42</v>
      </c>
      <c r="G134">
        <v>793.31</v>
      </c>
      <c r="I134" t="s">
        <v>2</v>
      </c>
      <c r="J134">
        <f t="shared" si="8"/>
        <v>0.43</v>
      </c>
      <c r="K134">
        <f t="shared" si="9"/>
        <v>0.34999999999999432</v>
      </c>
      <c r="L134">
        <f t="shared" si="10"/>
        <v>0.31999999999999318</v>
      </c>
      <c r="M134">
        <f t="shared" si="11"/>
        <v>1.0099999999999909</v>
      </c>
    </row>
    <row r="135" spans="1:20" x14ac:dyDescent="0.25">
      <c r="A135" s="1">
        <v>43370</v>
      </c>
      <c r="B135" s="17">
        <v>1.4583333333333332E-2</v>
      </c>
      <c r="D135">
        <v>0.87</v>
      </c>
      <c r="E135">
        <v>249.99</v>
      </c>
      <c r="F135">
        <v>395.07</v>
      </c>
      <c r="G135">
        <v>794.48</v>
      </c>
      <c r="I135" t="s">
        <v>2</v>
      </c>
      <c r="J135">
        <f t="shared" si="8"/>
        <v>0.87</v>
      </c>
      <c r="K135">
        <f t="shared" si="9"/>
        <v>0.89000000000001478</v>
      </c>
      <c r="L135">
        <f t="shared" si="10"/>
        <v>0.96999999999997044</v>
      </c>
      <c r="M135">
        <f t="shared" si="11"/>
        <v>2.1800000000000637</v>
      </c>
    </row>
    <row r="136" spans="1:20" x14ac:dyDescent="0.25">
      <c r="A136" s="1">
        <v>43370</v>
      </c>
      <c r="B136" s="17">
        <v>0.13958333333333334</v>
      </c>
      <c r="D136">
        <v>0.66</v>
      </c>
      <c r="E136">
        <v>249.73</v>
      </c>
      <c r="F136">
        <v>394.78</v>
      </c>
      <c r="G136">
        <v>794.12</v>
      </c>
      <c r="I136" t="s">
        <v>2</v>
      </c>
      <c r="J136">
        <f t="shared" si="8"/>
        <v>0.66</v>
      </c>
      <c r="K136">
        <f t="shared" si="9"/>
        <v>0.62999999999999545</v>
      </c>
      <c r="L136">
        <f t="shared" si="10"/>
        <v>0.67999999999994998</v>
      </c>
      <c r="M136">
        <f t="shared" si="11"/>
        <v>1.82000000000005</v>
      </c>
    </row>
    <row r="137" spans="1:20" x14ac:dyDescent="0.25">
      <c r="A137" s="1">
        <v>43370</v>
      </c>
      <c r="B137" s="17">
        <v>0.22361111111111109</v>
      </c>
      <c r="D137">
        <v>0.41</v>
      </c>
      <c r="E137">
        <v>249.43</v>
      </c>
      <c r="F137">
        <v>394.44</v>
      </c>
      <c r="G137">
        <v>793.71</v>
      </c>
      <c r="I137" t="s">
        <v>2</v>
      </c>
      <c r="J137">
        <f t="shared" si="8"/>
        <v>0.41</v>
      </c>
      <c r="K137">
        <f t="shared" si="9"/>
        <v>0.33000000000001251</v>
      </c>
      <c r="L137">
        <f t="shared" si="10"/>
        <v>0.33999999999997499</v>
      </c>
      <c r="M137">
        <f t="shared" si="11"/>
        <v>1.4100000000000819</v>
      </c>
      <c r="R137" t="s">
        <v>110</v>
      </c>
      <c r="T137" t="s">
        <v>152</v>
      </c>
    </row>
    <row r="138" spans="1:20" x14ac:dyDescent="0.25">
      <c r="A138" s="1">
        <v>43370</v>
      </c>
      <c r="B138" s="17">
        <v>0.39930555555555558</v>
      </c>
      <c r="D138">
        <v>0.04</v>
      </c>
      <c r="E138">
        <v>248.99</v>
      </c>
      <c r="F138">
        <v>393.72</v>
      </c>
      <c r="G138">
        <v>792.38</v>
      </c>
      <c r="H138" t="s">
        <v>1</v>
      </c>
      <c r="I138" t="s">
        <v>2</v>
      </c>
      <c r="J138">
        <f t="shared" si="8"/>
        <v>0.04</v>
      </c>
      <c r="K138">
        <f t="shared" si="9"/>
        <v>-0.10999999999998522</v>
      </c>
      <c r="L138">
        <f t="shared" si="10"/>
        <v>-0.37999999999999545</v>
      </c>
      <c r="M138">
        <f t="shared" si="11"/>
        <v>8.0000000000040927E-2</v>
      </c>
      <c r="R138" s="6" t="s">
        <v>87</v>
      </c>
    </row>
    <row r="139" spans="1:20" x14ac:dyDescent="0.25">
      <c r="A139" s="1">
        <v>43370</v>
      </c>
      <c r="B139" s="17">
        <v>0.47291666666666665</v>
      </c>
      <c r="D139">
        <v>0.65</v>
      </c>
      <c r="E139">
        <v>249.61</v>
      </c>
      <c r="F139">
        <v>394.51</v>
      </c>
      <c r="G139">
        <v>793.44</v>
      </c>
      <c r="I139" t="s">
        <v>2</v>
      </c>
      <c r="J139">
        <f t="shared" si="8"/>
        <v>0.65</v>
      </c>
      <c r="K139">
        <f t="shared" si="9"/>
        <v>0.51000000000001933</v>
      </c>
      <c r="L139">
        <f t="shared" si="10"/>
        <v>0.40999999999996817</v>
      </c>
      <c r="M139">
        <f t="shared" si="11"/>
        <v>1.1400000000001</v>
      </c>
    </row>
    <row r="140" spans="1:20" ht="14.45" hidden="1" x14ac:dyDescent="0.3">
      <c r="A140" s="1">
        <v>43370</v>
      </c>
      <c r="B140" s="17">
        <v>0.64861111111111114</v>
      </c>
      <c r="D140">
        <v>0.18</v>
      </c>
      <c r="E140">
        <v>248.85</v>
      </c>
      <c r="F140">
        <v>393.72</v>
      </c>
      <c r="G140">
        <v>792.51</v>
      </c>
      <c r="I140" t="s">
        <v>3</v>
      </c>
      <c r="J140">
        <f t="shared" si="8"/>
        <v>0.18</v>
      </c>
      <c r="K140">
        <f t="shared" si="9"/>
        <v>-0.25</v>
      </c>
      <c r="L140">
        <f t="shared" si="10"/>
        <v>-0.37999999999999545</v>
      </c>
      <c r="M140">
        <f t="shared" si="11"/>
        <v>0.21000000000003638</v>
      </c>
      <c r="O140" t="s">
        <v>145</v>
      </c>
    </row>
    <row r="141" spans="1:20" ht="14.45" hidden="1" x14ac:dyDescent="0.3">
      <c r="A141" s="1">
        <v>43370</v>
      </c>
      <c r="B141" s="17">
        <v>0.77500000000000002</v>
      </c>
      <c r="D141" s="4">
        <v>0.21</v>
      </c>
      <c r="E141">
        <v>248.21</v>
      </c>
      <c r="F141">
        <v>393.09</v>
      </c>
      <c r="G141">
        <v>791.95</v>
      </c>
      <c r="I141" t="s">
        <v>3</v>
      </c>
      <c r="J141">
        <f t="shared" si="8"/>
        <v>0.21</v>
      </c>
      <c r="K141">
        <f t="shared" si="9"/>
        <v>-0.88999999999998636</v>
      </c>
      <c r="L141">
        <f t="shared" si="10"/>
        <v>-1.0100000000000477</v>
      </c>
      <c r="M141">
        <f t="shared" si="11"/>
        <v>-0.34999999999990905</v>
      </c>
    </row>
    <row r="142" spans="1:20" ht="14.45" hidden="1" x14ac:dyDescent="0.3">
      <c r="A142" s="1">
        <v>43370</v>
      </c>
      <c r="B142" s="17">
        <v>0.88958333333333339</v>
      </c>
      <c r="D142" s="4">
        <v>-0.13</v>
      </c>
      <c r="E142">
        <v>247.54</v>
      </c>
      <c r="F142">
        <v>392.29</v>
      </c>
      <c r="G142">
        <v>791.04</v>
      </c>
      <c r="I142" t="s">
        <v>3</v>
      </c>
      <c r="J142">
        <f t="shared" si="8"/>
        <v>-0.13</v>
      </c>
      <c r="K142">
        <f t="shared" si="9"/>
        <v>-1.5600000000000023</v>
      </c>
      <c r="L142">
        <f t="shared" si="10"/>
        <v>-1.8100000000000023</v>
      </c>
      <c r="M142">
        <f t="shared" si="11"/>
        <v>-1.2599999999999909</v>
      </c>
    </row>
    <row r="143" spans="1:20" ht="14.45" hidden="1" x14ac:dyDescent="0.3">
      <c r="A143" s="1">
        <v>43371</v>
      </c>
      <c r="B143" s="17">
        <v>1.4583333333333332E-2</v>
      </c>
      <c r="D143" s="4">
        <v>5.88</v>
      </c>
      <c r="E143">
        <v>247.12</v>
      </c>
      <c r="F143">
        <v>391.66</v>
      </c>
      <c r="G143">
        <v>790.32</v>
      </c>
      <c r="I143" t="s">
        <v>3</v>
      </c>
      <c r="J143">
        <f t="shared" si="8"/>
        <v>5.88</v>
      </c>
      <c r="K143">
        <f t="shared" si="9"/>
        <v>-1.9799999999999898</v>
      </c>
      <c r="L143">
        <f t="shared" si="10"/>
        <v>-2.4399999999999977</v>
      </c>
      <c r="M143">
        <f t="shared" si="11"/>
        <v>-1.9799999999999045</v>
      </c>
    </row>
    <row r="144" spans="1:20" ht="14.45" hidden="1" x14ac:dyDescent="0.3">
      <c r="A144" s="1">
        <v>43371</v>
      </c>
      <c r="B144" s="17">
        <v>0.13958333333333334</v>
      </c>
      <c r="D144" s="4">
        <v>0.89</v>
      </c>
      <c r="E144">
        <v>246.86</v>
      </c>
      <c r="F144">
        <v>391.4</v>
      </c>
      <c r="G144">
        <v>789.92</v>
      </c>
      <c r="I144" t="s">
        <v>3</v>
      </c>
      <c r="J144">
        <f t="shared" si="8"/>
        <v>0.89</v>
      </c>
      <c r="K144">
        <f t="shared" si="9"/>
        <v>-2.2399999999999807</v>
      </c>
      <c r="L144">
        <f t="shared" si="10"/>
        <v>-2.7000000000000455</v>
      </c>
      <c r="M144">
        <f t="shared" si="11"/>
        <v>-2.3799999999999955</v>
      </c>
    </row>
    <row r="145" spans="1:18" ht="14.45" hidden="1" x14ac:dyDescent="0.3">
      <c r="A145" s="1">
        <v>43371</v>
      </c>
      <c r="B145" s="17">
        <v>0.22361111111111109</v>
      </c>
      <c r="D145" s="4">
        <v>3.52</v>
      </c>
      <c r="E145">
        <v>246.6</v>
      </c>
      <c r="F145">
        <v>391.09</v>
      </c>
      <c r="G145">
        <v>789.53</v>
      </c>
      <c r="I145" t="s">
        <v>3</v>
      </c>
      <c r="J145">
        <f t="shared" si="8"/>
        <v>3.52</v>
      </c>
      <c r="K145">
        <f t="shared" si="9"/>
        <v>-2.5</v>
      </c>
      <c r="L145">
        <f t="shared" si="10"/>
        <v>-3.0100000000000477</v>
      </c>
      <c r="M145">
        <f t="shared" si="11"/>
        <v>-2.7699999999999818</v>
      </c>
    </row>
    <row r="146" spans="1:18" ht="14.45" hidden="1" x14ac:dyDescent="0.3">
      <c r="A146" s="1">
        <v>43371</v>
      </c>
      <c r="B146" s="17">
        <v>0.47291666666666665</v>
      </c>
      <c r="D146" s="4">
        <v>392.48</v>
      </c>
      <c r="E146">
        <v>257</v>
      </c>
      <c r="F146">
        <v>392.61</v>
      </c>
      <c r="G146">
        <v>790.43</v>
      </c>
      <c r="I146" t="s">
        <v>3</v>
      </c>
      <c r="J146">
        <f t="shared" si="8"/>
        <v>392.48</v>
      </c>
      <c r="K146">
        <f t="shared" si="9"/>
        <v>7.9000000000000057</v>
      </c>
      <c r="L146">
        <f t="shared" si="10"/>
        <v>-1.4900000000000091</v>
      </c>
      <c r="M146">
        <f t="shared" si="11"/>
        <v>-1.8700000000000045</v>
      </c>
    </row>
    <row r="147" spans="1:18" ht="14.45" hidden="1" x14ac:dyDescent="0.3">
      <c r="A147" s="1">
        <v>43371</v>
      </c>
      <c r="B147" s="17">
        <v>0.63958333333333328</v>
      </c>
      <c r="D147" s="5">
        <v>1.34</v>
      </c>
      <c r="E147">
        <v>250.52</v>
      </c>
      <c r="F147">
        <v>395.67</v>
      </c>
      <c r="G147">
        <v>795.15</v>
      </c>
      <c r="I147" t="s">
        <v>3</v>
      </c>
      <c r="J147">
        <f t="shared" si="8"/>
        <v>1.34</v>
      </c>
      <c r="K147">
        <f t="shared" si="9"/>
        <v>1.4200000000000159</v>
      </c>
      <c r="L147">
        <f t="shared" si="10"/>
        <v>1.5699999999999932</v>
      </c>
      <c r="M147">
        <f t="shared" si="11"/>
        <v>2.8500000000000227</v>
      </c>
      <c r="R147" t="s">
        <v>146</v>
      </c>
    </row>
    <row r="148" spans="1:18" ht="14.45" hidden="1" x14ac:dyDescent="0.3">
      <c r="A148" s="1">
        <v>43371</v>
      </c>
      <c r="B148" s="17">
        <v>0.77500000000000002</v>
      </c>
      <c r="D148" s="5">
        <v>1.41</v>
      </c>
      <c r="E148">
        <v>250.53</v>
      </c>
      <c r="F148">
        <v>395.73</v>
      </c>
      <c r="G148">
        <v>795.13</v>
      </c>
      <c r="I148" t="s">
        <v>3</v>
      </c>
      <c r="J148">
        <f t="shared" si="8"/>
        <v>1.41</v>
      </c>
      <c r="K148">
        <f t="shared" si="9"/>
        <v>1.4300000000000068</v>
      </c>
      <c r="L148">
        <f t="shared" si="10"/>
        <v>1.6299999999999955</v>
      </c>
      <c r="M148">
        <f t="shared" si="11"/>
        <v>2.8300000000000409</v>
      </c>
    </row>
    <row r="149" spans="1:18" ht="14.45" hidden="1" x14ac:dyDescent="0.3">
      <c r="A149" s="1">
        <v>43371</v>
      </c>
      <c r="B149" s="17">
        <v>0.88958333333333339</v>
      </c>
      <c r="D149" s="5">
        <v>1.1000000000000001</v>
      </c>
      <c r="E149">
        <v>250.08</v>
      </c>
      <c r="F149">
        <v>395.17</v>
      </c>
      <c r="G149">
        <v>794.26</v>
      </c>
      <c r="I149" t="s">
        <v>3</v>
      </c>
      <c r="J149">
        <f t="shared" si="8"/>
        <v>1.1000000000000001</v>
      </c>
      <c r="K149">
        <f t="shared" si="9"/>
        <v>0.98000000000001819</v>
      </c>
      <c r="L149">
        <f t="shared" si="10"/>
        <v>1.0699999999999932</v>
      </c>
      <c r="M149">
        <f t="shared" si="11"/>
        <v>1.9600000000000364</v>
      </c>
    </row>
    <row r="150" spans="1:18" ht="14.45" hidden="1" x14ac:dyDescent="0.3">
      <c r="A150" s="1">
        <v>43372</v>
      </c>
      <c r="B150" s="17">
        <v>1.4583333333333332E-2</v>
      </c>
      <c r="D150" s="5">
        <v>1.06</v>
      </c>
      <c r="E150">
        <v>250.15</v>
      </c>
      <c r="F150">
        <v>395.11</v>
      </c>
      <c r="G150">
        <v>794.23</v>
      </c>
      <c r="I150" t="s">
        <v>3</v>
      </c>
      <c r="J150">
        <f t="shared" si="8"/>
        <v>1.06</v>
      </c>
      <c r="K150">
        <f t="shared" si="9"/>
        <v>1.0500000000000114</v>
      </c>
      <c r="L150">
        <f t="shared" si="10"/>
        <v>1.0099999999999909</v>
      </c>
      <c r="M150">
        <f t="shared" si="11"/>
        <v>1.9300000000000637</v>
      </c>
    </row>
    <row r="151" spans="1:18" ht="14.45" hidden="1" x14ac:dyDescent="0.3">
      <c r="A151" s="1">
        <v>43373</v>
      </c>
      <c r="B151" s="17">
        <v>0.88958333333333339</v>
      </c>
      <c r="D151" s="5">
        <v>4.0599999999999996</v>
      </c>
      <c r="E151">
        <v>254.06</v>
      </c>
      <c r="F151">
        <v>399.68</v>
      </c>
      <c r="G151">
        <v>800.15</v>
      </c>
      <c r="I151" t="s">
        <v>3</v>
      </c>
      <c r="J151">
        <f t="shared" si="8"/>
        <v>4.0599999999999996</v>
      </c>
      <c r="K151">
        <f t="shared" si="9"/>
        <v>4.960000000000008</v>
      </c>
      <c r="L151">
        <f t="shared" si="10"/>
        <v>5.5799999999999841</v>
      </c>
      <c r="M151">
        <f t="shared" si="11"/>
        <v>7.8500000000000227</v>
      </c>
    </row>
  </sheetData>
  <autoFilter ref="D1:M151">
    <filterColumn colId="5">
      <filters>
        <filter val="ship sailing"/>
      </filters>
    </filterColumn>
  </autoFilter>
  <conditionalFormatting sqref="G1:G1048576">
    <cfRule type="cellIs" dxfId="80" priority="13" operator="between">
      <formula>797.3</formula>
      <formula>799.8</formula>
    </cfRule>
    <cfRule type="cellIs" dxfId="79" priority="14" operator="between">
      <formula>794.8</formula>
      <formula>797.3</formula>
    </cfRule>
    <cfRule type="cellIs" dxfId="78" priority="15" operator="between">
      <formula>784.8</formula>
      <formula>787.3</formula>
    </cfRule>
    <cfRule type="cellIs" dxfId="77" priority="16" operator="between">
      <formula>787.3</formula>
      <formula>789.8</formula>
    </cfRule>
    <cfRule type="cellIs" dxfId="76" priority="20" operator="between">
      <formula>789.8</formula>
      <formula>794.8</formula>
    </cfRule>
  </conditionalFormatting>
  <conditionalFormatting sqref="D1:D1048576">
    <cfRule type="cellIs" dxfId="75" priority="1" operator="between">
      <formula>5</formula>
      <formula>7.5</formula>
    </cfRule>
    <cfRule type="cellIs" dxfId="74" priority="2" operator="between">
      <formula>2.5</formula>
      <formula>5</formula>
    </cfRule>
    <cfRule type="cellIs" dxfId="73" priority="3" operator="between">
      <formula>-7.5</formula>
      <formula>-5</formula>
    </cfRule>
    <cfRule type="cellIs" dxfId="72" priority="4" operator="between">
      <formula>-5</formula>
      <formula>-2.5</formula>
    </cfRule>
    <cfRule type="cellIs" dxfId="71" priority="19" operator="between">
      <formula>-2.5</formula>
      <formula>2.5</formula>
    </cfRule>
  </conditionalFormatting>
  <conditionalFormatting sqref="E1:E1048576">
    <cfRule type="cellIs" dxfId="70" priority="5" operator="between">
      <formula>254</formula>
      <formula>256.5</formula>
    </cfRule>
    <cfRule type="cellIs" dxfId="69" priority="6" operator="between">
      <formula>251.5</formula>
      <formula>254</formula>
    </cfRule>
    <cfRule type="cellIs" dxfId="68" priority="7" operator="between">
      <formula>241.5</formula>
      <formula>244</formula>
    </cfRule>
    <cfRule type="cellIs" dxfId="67" priority="8" operator="between">
      <formula>244</formula>
      <formula>246.5</formula>
    </cfRule>
    <cfRule type="cellIs" dxfId="66" priority="18" operator="between">
      <formula>246.5</formula>
      <formula>251.5</formula>
    </cfRule>
  </conditionalFormatting>
  <conditionalFormatting sqref="F1:F1048576">
    <cfRule type="cellIs" dxfId="65" priority="9" operator="between">
      <formula>399.1</formula>
      <formula>401.6</formula>
    </cfRule>
    <cfRule type="cellIs" dxfId="64" priority="10" operator="between">
      <formula>396.6</formula>
      <formula>399.1</formula>
    </cfRule>
    <cfRule type="cellIs" dxfId="63" priority="11" operator="between">
      <formula>386.6</formula>
      <formula>389.1</formula>
    </cfRule>
    <cfRule type="cellIs" dxfId="62" priority="12" operator="between">
      <formula>389.1</formula>
      <formula>391.6</formula>
    </cfRule>
    <cfRule type="cellIs" dxfId="61" priority="17" operator="between">
      <formula>391.6</formula>
      <formula>396.6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X178"/>
  <sheetViews>
    <sheetView workbookViewId="0">
      <selection activeCell="O43" sqref="O43"/>
    </sheetView>
  </sheetViews>
  <sheetFormatPr defaultRowHeight="15" x14ac:dyDescent="0.25"/>
  <cols>
    <col min="1" max="1" width="10.7109375" bestFit="1" customWidth="1"/>
    <col min="2" max="2" width="16.28515625" bestFit="1" customWidth="1"/>
    <col min="3" max="3" width="15.85546875" bestFit="1" customWidth="1"/>
    <col min="4" max="4" width="6" bestFit="1" customWidth="1"/>
    <col min="5" max="7" width="7" bestFit="1" customWidth="1"/>
    <col min="8" max="8" width="15.7109375" bestFit="1" customWidth="1"/>
    <col min="9" max="9" width="14.42578125" bestFit="1" customWidth="1"/>
    <col min="10" max="10" width="20.28515625" bestFit="1" customWidth="1"/>
    <col min="11" max="13" width="22.28515625" bestFit="1" customWidth="1"/>
    <col min="14" max="14" width="12.85546875" customWidth="1"/>
    <col min="15" max="15" width="87.85546875" bestFit="1" customWidth="1"/>
    <col min="16" max="16" width="91.28515625" bestFit="1" customWidth="1"/>
  </cols>
  <sheetData>
    <row r="1" spans="1:15" ht="14.45" x14ac:dyDescent="0.3">
      <c r="A1" s="3" t="s">
        <v>0</v>
      </c>
      <c r="B1" s="3" t="s">
        <v>23</v>
      </c>
      <c r="C1" s="3" t="s">
        <v>161</v>
      </c>
      <c r="D1" s="3">
        <v>0</v>
      </c>
      <c r="E1" s="3">
        <v>249.1</v>
      </c>
      <c r="F1" s="3">
        <v>394.1</v>
      </c>
      <c r="G1" s="3">
        <v>792.3</v>
      </c>
      <c r="I1" s="3" t="s">
        <v>19</v>
      </c>
      <c r="J1" s="3" t="s">
        <v>166</v>
      </c>
      <c r="K1" s="3" t="s">
        <v>167</v>
      </c>
      <c r="L1" s="3" t="s">
        <v>168</v>
      </c>
      <c r="M1" s="3" t="s">
        <v>169</v>
      </c>
      <c r="N1" s="3"/>
      <c r="O1" s="3" t="s">
        <v>20</v>
      </c>
    </row>
    <row r="2" spans="1:15" ht="14.45" hidden="1" x14ac:dyDescent="0.3">
      <c r="A2" s="1">
        <v>43374</v>
      </c>
      <c r="B2" s="2">
        <v>0.13958333333333334</v>
      </c>
      <c r="C2" s="10">
        <f>A2+B2</f>
        <v>43374.13958333333</v>
      </c>
      <c r="D2">
        <v>5.0999999999999996</v>
      </c>
      <c r="E2">
        <v>255.45</v>
      </c>
      <c r="F2">
        <v>401.29</v>
      </c>
      <c r="G2">
        <v>802.42</v>
      </c>
      <c r="I2" t="s">
        <v>3</v>
      </c>
      <c r="J2">
        <f>D2-0</f>
        <v>5.0999999999999996</v>
      </c>
      <c r="K2">
        <f>E2-$E$1</f>
        <v>6.3499999999999943</v>
      </c>
      <c r="L2">
        <f>F2-$F$1</f>
        <v>7.1899999999999977</v>
      </c>
      <c r="M2">
        <f>G2-$G$1</f>
        <v>10.120000000000005</v>
      </c>
    </row>
    <row r="3" spans="1:15" ht="14.45" hidden="1" x14ac:dyDescent="0.3">
      <c r="A3" s="1">
        <v>43374</v>
      </c>
      <c r="B3" s="2">
        <v>0.22361111111111109</v>
      </c>
      <c r="C3" s="10">
        <f t="shared" ref="C3:C66" si="0">A3+B3</f>
        <v>43374.223611111112</v>
      </c>
      <c r="D3">
        <v>5.44</v>
      </c>
      <c r="E3">
        <v>255.98</v>
      </c>
      <c r="F3">
        <v>401.9</v>
      </c>
      <c r="G3">
        <v>803.27</v>
      </c>
      <c r="I3" t="s">
        <v>3</v>
      </c>
      <c r="J3">
        <f t="shared" ref="J3:J66" si="1">D3-0</f>
        <v>5.44</v>
      </c>
      <c r="K3">
        <f t="shared" ref="K3:K66" si="2">E3-$E$1</f>
        <v>6.8799999999999955</v>
      </c>
      <c r="L3">
        <f t="shared" ref="L3:L66" si="3">F3-$F$1</f>
        <v>7.7999999999999545</v>
      </c>
      <c r="M3">
        <f t="shared" ref="M3:M66" si="4">G3-$G$1</f>
        <v>10.970000000000027</v>
      </c>
    </row>
    <row r="4" spans="1:15" ht="14.45" hidden="1" x14ac:dyDescent="0.3">
      <c r="A4" s="1">
        <v>43374</v>
      </c>
      <c r="B4" s="2">
        <v>0.47291666666666665</v>
      </c>
      <c r="C4" s="10">
        <f t="shared" si="0"/>
        <v>43374.472916666666</v>
      </c>
      <c r="D4">
        <v>6.05</v>
      </c>
      <c r="E4">
        <v>256.68</v>
      </c>
      <c r="F4">
        <v>402.72</v>
      </c>
      <c r="G4">
        <v>803.83</v>
      </c>
      <c r="I4" t="s">
        <v>3</v>
      </c>
      <c r="J4">
        <f t="shared" si="1"/>
        <v>6.05</v>
      </c>
      <c r="K4">
        <f t="shared" si="2"/>
        <v>7.5800000000000125</v>
      </c>
      <c r="L4">
        <f t="shared" si="3"/>
        <v>8.6200000000000045</v>
      </c>
      <c r="M4">
        <f t="shared" si="4"/>
        <v>11.530000000000086</v>
      </c>
    </row>
    <row r="5" spans="1:15" ht="14.45" hidden="1" x14ac:dyDescent="0.3">
      <c r="A5" s="1">
        <v>43374</v>
      </c>
      <c r="B5" s="2">
        <v>0.63958333333333328</v>
      </c>
      <c r="C5" s="10">
        <f t="shared" si="0"/>
        <v>43374.63958333333</v>
      </c>
      <c r="D5">
        <v>7.36</v>
      </c>
      <c r="E5">
        <v>258.66000000000003</v>
      </c>
      <c r="F5">
        <v>404.99</v>
      </c>
      <c r="G5">
        <v>806.53</v>
      </c>
      <c r="I5" t="s">
        <v>3</v>
      </c>
      <c r="J5">
        <f t="shared" si="1"/>
        <v>7.36</v>
      </c>
      <c r="K5">
        <f t="shared" si="2"/>
        <v>9.5600000000000307</v>
      </c>
      <c r="L5">
        <f t="shared" si="3"/>
        <v>10.889999999999986</v>
      </c>
      <c r="M5">
        <f t="shared" si="4"/>
        <v>14.230000000000018</v>
      </c>
    </row>
    <row r="6" spans="1:15" ht="14.45" hidden="1" x14ac:dyDescent="0.3">
      <c r="A6" s="1">
        <v>43374</v>
      </c>
      <c r="B6" s="2">
        <v>0.77500000000000002</v>
      </c>
      <c r="C6" s="10">
        <f t="shared" si="0"/>
        <v>43374.775000000001</v>
      </c>
      <c r="D6">
        <v>8.89</v>
      </c>
      <c r="E6">
        <v>260.63</v>
      </c>
      <c r="F6">
        <v>407.28</v>
      </c>
      <c r="G6">
        <v>809.87</v>
      </c>
      <c r="I6" t="s">
        <v>3</v>
      </c>
      <c r="J6">
        <f t="shared" si="1"/>
        <v>8.89</v>
      </c>
      <c r="K6">
        <f t="shared" si="2"/>
        <v>11.530000000000001</v>
      </c>
      <c r="L6">
        <f t="shared" si="3"/>
        <v>13.17999999999995</v>
      </c>
      <c r="M6">
        <f t="shared" si="4"/>
        <v>17.57000000000005</v>
      </c>
    </row>
    <row r="7" spans="1:15" ht="14.45" hidden="1" x14ac:dyDescent="0.3">
      <c r="A7" s="1">
        <v>43374</v>
      </c>
      <c r="B7" s="2">
        <v>0.88958333333333339</v>
      </c>
      <c r="C7" s="10">
        <f t="shared" si="0"/>
        <v>43374.88958333333</v>
      </c>
      <c r="D7">
        <v>7.9</v>
      </c>
      <c r="E7">
        <v>258.83999999999997</v>
      </c>
      <c r="F7">
        <v>405.23</v>
      </c>
      <c r="G7">
        <v>807.27</v>
      </c>
      <c r="I7" t="s">
        <v>3</v>
      </c>
      <c r="J7">
        <f t="shared" si="1"/>
        <v>7.9</v>
      </c>
      <c r="K7">
        <f t="shared" si="2"/>
        <v>9.7399999999999807</v>
      </c>
      <c r="L7">
        <f t="shared" si="3"/>
        <v>11.129999999999995</v>
      </c>
      <c r="M7">
        <f t="shared" si="4"/>
        <v>14.970000000000027</v>
      </c>
    </row>
    <row r="8" spans="1:15" ht="14.45" hidden="1" x14ac:dyDescent="0.3">
      <c r="A8" s="1">
        <v>43375</v>
      </c>
      <c r="B8" s="2">
        <v>1.4583333333333332E-2</v>
      </c>
      <c r="C8" s="10">
        <f t="shared" si="0"/>
        <v>43375.01458333333</v>
      </c>
      <c r="D8">
        <v>5.42</v>
      </c>
      <c r="E8">
        <v>255.52</v>
      </c>
      <c r="F8">
        <v>401.39</v>
      </c>
      <c r="G8">
        <v>802.49</v>
      </c>
      <c r="I8" t="s">
        <v>3</v>
      </c>
      <c r="J8">
        <f t="shared" si="1"/>
        <v>5.42</v>
      </c>
      <c r="K8">
        <f t="shared" si="2"/>
        <v>6.4200000000000159</v>
      </c>
      <c r="L8">
        <f t="shared" si="3"/>
        <v>7.2899999999999636</v>
      </c>
      <c r="M8">
        <f t="shared" si="4"/>
        <v>10.190000000000055</v>
      </c>
    </row>
    <row r="9" spans="1:15" ht="14.45" hidden="1" x14ac:dyDescent="0.3">
      <c r="A9" s="1">
        <v>43375</v>
      </c>
      <c r="B9" s="2">
        <v>0.13958333333333334</v>
      </c>
      <c r="C9" s="10">
        <f t="shared" si="0"/>
        <v>43375.13958333333</v>
      </c>
      <c r="D9">
        <v>3.48</v>
      </c>
      <c r="E9">
        <v>252.99</v>
      </c>
      <c r="F9">
        <v>398.43</v>
      </c>
      <c r="G9">
        <v>798.76</v>
      </c>
      <c r="I9" t="s">
        <v>3</v>
      </c>
      <c r="J9">
        <f t="shared" si="1"/>
        <v>3.48</v>
      </c>
      <c r="K9">
        <f t="shared" si="2"/>
        <v>3.8900000000000148</v>
      </c>
      <c r="L9">
        <f t="shared" si="3"/>
        <v>4.3299999999999841</v>
      </c>
      <c r="M9">
        <f t="shared" si="4"/>
        <v>6.4600000000000364</v>
      </c>
    </row>
    <row r="10" spans="1:15" ht="14.45" hidden="1" x14ac:dyDescent="0.3">
      <c r="A10" s="1">
        <v>43375</v>
      </c>
      <c r="B10" s="2">
        <v>0.22361111111111109</v>
      </c>
      <c r="C10" s="10">
        <f t="shared" si="0"/>
        <v>43375.223611111112</v>
      </c>
      <c r="D10">
        <v>2.35</v>
      </c>
      <c r="E10">
        <v>251.52</v>
      </c>
      <c r="F10">
        <v>396.71</v>
      </c>
      <c r="G10">
        <v>796.7</v>
      </c>
      <c r="I10" t="s">
        <v>3</v>
      </c>
      <c r="J10">
        <f t="shared" si="1"/>
        <v>2.35</v>
      </c>
      <c r="K10">
        <f t="shared" si="2"/>
        <v>2.4200000000000159</v>
      </c>
      <c r="L10">
        <f t="shared" si="3"/>
        <v>2.6099999999999568</v>
      </c>
      <c r="M10">
        <f t="shared" si="4"/>
        <v>4.4000000000000909</v>
      </c>
    </row>
    <row r="11" spans="1:15" ht="14.45" hidden="1" x14ac:dyDescent="0.3">
      <c r="A11" s="1">
        <v>43375</v>
      </c>
      <c r="B11" s="2">
        <v>0.47291666666666665</v>
      </c>
      <c r="C11" s="10">
        <f t="shared" si="0"/>
        <v>43375.472916666666</v>
      </c>
      <c r="D11">
        <v>0.34</v>
      </c>
      <c r="E11">
        <v>249.26</v>
      </c>
      <c r="F11">
        <v>394</v>
      </c>
      <c r="G11">
        <v>793.02</v>
      </c>
      <c r="I11" t="s">
        <v>3</v>
      </c>
      <c r="J11">
        <f t="shared" si="1"/>
        <v>0.34</v>
      </c>
      <c r="K11">
        <f t="shared" si="2"/>
        <v>0.15999999999999659</v>
      </c>
      <c r="L11">
        <f t="shared" si="3"/>
        <v>-0.10000000000002274</v>
      </c>
      <c r="M11">
        <f t="shared" si="4"/>
        <v>0.72000000000002728</v>
      </c>
    </row>
    <row r="12" spans="1:15" ht="14.45" hidden="1" x14ac:dyDescent="0.3">
      <c r="A12" s="1">
        <v>43375</v>
      </c>
      <c r="B12" s="2">
        <v>0.63958333333333328</v>
      </c>
      <c r="C12" s="10">
        <f t="shared" si="0"/>
        <v>43375.63958333333</v>
      </c>
      <c r="D12">
        <v>2.12</v>
      </c>
      <c r="E12">
        <v>251.65</v>
      </c>
      <c r="F12">
        <v>396.84</v>
      </c>
      <c r="G12">
        <v>796.76</v>
      </c>
      <c r="I12" t="s">
        <v>3</v>
      </c>
      <c r="J12">
        <f t="shared" si="1"/>
        <v>2.12</v>
      </c>
      <c r="K12">
        <f t="shared" si="2"/>
        <v>2.5500000000000114</v>
      </c>
      <c r="L12">
        <f t="shared" si="3"/>
        <v>2.7399999999999523</v>
      </c>
      <c r="M12">
        <f t="shared" si="4"/>
        <v>4.4600000000000364</v>
      </c>
    </row>
    <row r="13" spans="1:15" ht="14.45" hidden="1" x14ac:dyDescent="0.3">
      <c r="A13" s="1">
        <v>43375</v>
      </c>
      <c r="B13" s="2">
        <v>0.77500000000000002</v>
      </c>
      <c r="C13" s="10">
        <f t="shared" si="0"/>
        <v>43375.775000000001</v>
      </c>
      <c r="D13">
        <v>3.66</v>
      </c>
      <c r="E13">
        <v>253.6</v>
      </c>
      <c r="F13">
        <v>399.2</v>
      </c>
      <c r="G13">
        <v>799.88</v>
      </c>
      <c r="I13" t="s">
        <v>3</v>
      </c>
      <c r="J13">
        <f t="shared" si="1"/>
        <v>3.66</v>
      </c>
      <c r="K13">
        <f t="shared" si="2"/>
        <v>4.5</v>
      </c>
      <c r="L13">
        <f t="shared" si="3"/>
        <v>5.0999999999999659</v>
      </c>
      <c r="M13">
        <f t="shared" si="4"/>
        <v>7.5800000000000409</v>
      </c>
    </row>
    <row r="14" spans="1:15" ht="14.45" hidden="1" x14ac:dyDescent="0.3">
      <c r="A14" s="1">
        <v>43375</v>
      </c>
      <c r="B14" s="2">
        <v>0.88958333333333339</v>
      </c>
      <c r="C14" s="10">
        <f t="shared" si="0"/>
        <v>43375.88958333333</v>
      </c>
      <c r="D14">
        <v>3.86</v>
      </c>
      <c r="E14">
        <v>253.75</v>
      </c>
      <c r="F14">
        <v>399.39</v>
      </c>
      <c r="G14">
        <v>800.13</v>
      </c>
      <c r="I14" t="s">
        <v>3</v>
      </c>
      <c r="J14">
        <f t="shared" si="1"/>
        <v>3.86</v>
      </c>
      <c r="K14">
        <f t="shared" si="2"/>
        <v>4.6500000000000057</v>
      </c>
      <c r="L14">
        <f t="shared" si="3"/>
        <v>5.2899999999999636</v>
      </c>
      <c r="M14">
        <f t="shared" si="4"/>
        <v>7.8300000000000409</v>
      </c>
    </row>
    <row r="15" spans="1:15" ht="14.45" hidden="1" x14ac:dyDescent="0.3">
      <c r="A15" s="1">
        <v>43376</v>
      </c>
      <c r="B15" s="17">
        <v>1.4583333333333332E-2</v>
      </c>
      <c r="C15" s="10">
        <f t="shared" si="0"/>
        <v>43376.01458333333</v>
      </c>
      <c r="D15">
        <v>3.77</v>
      </c>
      <c r="E15">
        <v>253.63</v>
      </c>
      <c r="F15">
        <v>399.26</v>
      </c>
      <c r="G15">
        <v>799.97</v>
      </c>
      <c r="I15" t="s">
        <v>3</v>
      </c>
      <c r="J15">
        <f t="shared" si="1"/>
        <v>3.77</v>
      </c>
      <c r="K15">
        <f t="shared" si="2"/>
        <v>4.5300000000000011</v>
      </c>
      <c r="L15">
        <f t="shared" si="3"/>
        <v>5.1599999999999682</v>
      </c>
      <c r="M15">
        <f t="shared" si="4"/>
        <v>7.6700000000000728</v>
      </c>
    </row>
    <row r="16" spans="1:15" ht="14.45" hidden="1" x14ac:dyDescent="0.3">
      <c r="A16" s="1">
        <v>43376</v>
      </c>
      <c r="B16" s="17">
        <v>0.13958333333333334</v>
      </c>
      <c r="C16" s="10">
        <f t="shared" si="0"/>
        <v>43376.13958333333</v>
      </c>
      <c r="D16">
        <v>3.53</v>
      </c>
      <c r="E16">
        <v>253.28</v>
      </c>
      <c r="F16">
        <v>398.87</v>
      </c>
      <c r="G16">
        <v>799.47</v>
      </c>
      <c r="I16" t="s">
        <v>3</v>
      </c>
      <c r="J16">
        <f t="shared" si="1"/>
        <v>3.53</v>
      </c>
      <c r="K16">
        <f t="shared" si="2"/>
        <v>4.1800000000000068</v>
      </c>
      <c r="L16">
        <f t="shared" si="3"/>
        <v>4.7699999999999818</v>
      </c>
      <c r="M16">
        <f t="shared" si="4"/>
        <v>7.1700000000000728</v>
      </c>
    </row>
    <row r="17" spans="1:16" ht="14.45" hidden="1" x14ac:dyDescent="0.3">
      <c r="A17" s="1">
        <v>43376</v>
      </c>
      <c r="B17" s="17">
        <v>0.22361111111111109</v>
      </c>
      <c r="C17" s="10">
        <f t="shared" si="0"/>
        <v>43376.223611111112</v>
      </c>
      <c r="D17">
        <v>3.34</v>
      </c>
      <c r="E17">
        <v>253.02</v>
      </c>
      <c r="F17">
        <v>398.55</v>
      </c>
      <c r="G17">
        <v>798.91</v>
      </c>
      <c r="I17" t="s">
        <v>3</v>
      </c>
      <c r="J17">
        <f t="shared" si="1"/>
        <v>3.34</v>
      </c>
      <c r="K17">
        <f t="shared" si="2"/>
        <v>3.9200000000000159</v>
      </c>
      <c r="L17">
        <f t="shared" si="3"/>
        <v>4.4499999999999886</v>
      </c>
      <c r="M17">
        <f t="shared" si="4"/>
        <v>6.6100000000000136</v>
      </c>
    </row>
    <row r="18" spans="1:16" ht="14.45" x14ac:dyDescent="0.3">
      <c r="A18" s="1">
        <v>43376</v>
      </c>
      <c r="B18" s="17">
        <v>0.3979166666666667</v>
      </c>
      <c r="C18" s="10">
        <f t="shared" si="0"/>
        <v>43376.397916666669</v>
      </c>
      <c r="D18">
        <v>0.1</v>
      </c>
      <c r="E18">
        <v>248.92</v>
      </c>
      <c r="F18">
        <v>393.76</v>
      </c>
      <c r="G18">
        <v>792.75</v>
      </c>
      <c r="H18" t="s">
        <v>1</v>
      </c>
      <c r="I18" t="s">
        <v>2</v>
      </c>
      <c r="J18">
        <f t="shared" si="1"/>
        <v>0.1</v>
      </c>
      <c r="K18">
        <f t="shared" si="2"/>
        <v>-0.18000000000000682</v>
      </c>
      <c r="L18">
        <f t="shared" si="3"/>
        <v>-0.34000000000003183</v>
      </c>
      <c r="M18">
        <f t="shared" si="4"/>
        <v>0.45000000000004547</v>
      </c>
      <c r="P18" t="s">
        <v>153</v>
      </c>
    </row>
    <row r="19" spans="1:16" ht="14.45" hidden="1" x14ac:dyDescent="0.3">
      <c r="A19" s="1">
        <v>43376</v>
      </c>
      <c r="B19" s="17">
        <v>0.47291666666666665</v>
      </c>
      <c r="C19" s="10">
        <f t="shared" si="0"/>
        <v>43376.472916666666</v>
      </c>
      <c r="D19">
        <v>0.56000000000000005</v>
      </c>
      <c r="E19">
        <v>249.36</v>
      </c>
      <c r="F19">
        <v>394.19</v>
      </c>
      <c r="G19">
        <v>793.16</v>
      </c>
      <c r="I19" t="s">
        <v>3</v>
      </c>
      <c r="J19">
        <f t="shared" si="1"/>
        <v>0.56000000000000005</v>
      </c>
      <c r="K19">
        <f t="shared" si="2"/>
        <v>0.26000000000001933</v>
      </c>
      <c r="L19">
        <f t="shared" si="3"/>
        <v>8.9999999999974989E-2</v>
      </c>
      <c r="M19">
        <f t="shared" si="4"/>
        <v>0.86000000000001364</v>
      </c>
      <c r="P19" t="s">
        <v>150</v>
      </c>
    </row>
    <row r="20" spans="1:16" ht="14.45" hidden="1" x14ac:dyDescent="0.3">
      <c r="A20" s="1">
        <v>43376</v>
      </c>
      <c r="B20" s="17">
        <v>0.63958333333333328</v>
      </c>
      <c r="C20" s="10">
        <f t="shared" si="0"/>
        <v>43376.63958333333</v>
      </c>
      <c r="D20">
        <v>-0.36</v>
      </c>
      <c r="E20">
        <v>248.01</v>
      </c>
      <c r="F20">
        <v>392.69</v>
      </c>
      <c r="G20">
        <v>791.27</v>
      </c>
      <c r="I20" t="s">
        <v>3</v>
      </c>
      <c r="J20">
        <f t="shared" si="1"/>
        <v>-0.36</v>
      </c>
      <c r="K20">
        <f t="shared" si="2"/>
        <v>-1.0900000000000034</v>
      </c>
      <c r="L20">
        <f t="shared" si="3"/>
        <v>-1.410000000000025</v>
      </c>
      <c r="M20">
        <f t="shared" si="4"/>
        <v>-1.0299999999999727</v>
      </c>
      <c r="P20" t="s">
        <v>118</v>
      </c>
    </row>
    <row r="21" spans="1:16" ht="14.45" hidden="1" x14ac:dyDescent="0.3">
      <c r="A21" s="1">
        <v>43376</v>
      </c>
      <c r="B21" s="17">
        <v>0.77500000000000002</v>
      </c>
      <c r="C21" s="10">
        <f t="shared" si="0"/>
        <v>43376.775000000001</v>
      </c>
      <c r="D21">
        <v>-1.41</v>
      </c>
      <c r="E21">
        <v>246.59</v>
      </c>
      <c r="F21">
        <v>391.04</v>
      </c>
      <c r="G21">
        <v>789.17</v>
      </c>
      <c r="I21" t="s">
        <v>3</v>
      </c>
      <c r="J21">
        <f t="shared" si="1"/>
        <v>-1.41</v>
      </c>
      <c r="K21">
        <f t="shared" si="2"/>
        <v>-2.5099999999999909</v>
      </c>
      <c r="L21">
        <f t="shared" si="3"/>
        <v>-3.0600000000000023</v>
      </c>
      <c r="M21">
        <f t="shared" si="4"/>
        <v>-3.1299999999999955</v>
      </c>
      <c r="O21" t="s">
        <v>147</v>
      </c>
    </row>
    <row r="22" spans="1:16" ht="14.45" hidden="1" x14ac:dyDescent="0.3">
      <c r="A22" s="1">
        <v>43376</v>
      </c>
      <c r="B22" s="17">
        <v>0.88958333333333339</v>
      </c>
      <c r="C22" s="10">
        <f t="shared" si="0"/>
        <v>43376.88958333333</v>
      </c>
      <c r="D22">
        <v>-3.16</v>
      </c>
      <c r="E22">
        <v>244.21</v>
      </c>
      <c r="F22">
        <v>388.36</v>
      </c>
      <c r="G22">
        <v>785.71</v>
      </c>
      <c r="I22" t="s">
        <v>3</v>
      </c>
      <c r="J22">
        <f t="shared" si="1"/>
        <v>-3.16</v>
      </c>
      <c r="K22">
        <f t="shared" si="2"/>
        <v>-4.8899999999999864</v>
      </c>
      <c r="L22">
        <f t="shared" si="3"/>
        <v>-5.7400000000000091</v>
      </c>
      <c r="M22">
        <f t="shared" si="4"/>
        <v>-6.5899999999999181</v>
      </c>
    </row>
    <row r="23" spans="1:16" ht="14.45" hidden="1" x14ac:dyDescent="0.3">
      <c r="A23" s="1">
        <v>43377</v>
      </c>
      <c r="B23" s="17">
        <v>1.4583333333333332E-2</v>
      </c>
      <c r="C23" s="10">
        <f t="shared" si="0"/>
        <v>43377.01458333333</v>
      </c>
      <c r="D23">
        <v>-5.25</v>
      </c>
      <c r="E23">
        <v>241.48</v>
      </c>
      <c r="F23">
        <v>385.12</v>
      </c>
      <c r="G23">
        <v>781.65</v>
      </c>
      <c r="I23" t="s">
        <v>3</v>
      </c>
      <c r="J23">
        <f t="shared" si="1"/>
        <v>-5.25</v>
      </c>
      <c r="K23">
        <f t="shared" si="2"/>
        <v>-7.6200000000000045</v>
      </c>
      <c r="L23">
        <f t="shared" si="3"/>
        <v>-8.9800000000000182</v>
      </c>
      <c r="M23">
        <f t="shared" si="4"/>
        <v>-10.649999999999977</v>
      </c>
    </row>
    <row r="24" spans="1:16" ht="14.45" hidden="1" x14ac:dyDescent="0.3">
      <c r="A24" s="1">
        <v>43377</v>
      </c>
      <c r="B24" s="17">
        <v>0.13958333333333334</v>
      </c>
      <c r="C24" s="10">
        <f t="shared" si="0"/>
        <v>43377.13958333333</v>
      </c>
      <c r="D24">
        <v>-7.36</v>
      </c>
      <c r="E24">
        <v>238.74</v>
      </c>
      <c r="F24">
        <v>381.92</v>
      </c>
      <c r="G24">
        <v>777.52</v>
      </c>
      <c r="I24" t="s">
        <v>3</v>
      </c>
      <c r="J24">
        <f t="shared" si="1"/>
        <v>-7.36</v>
      </c>
      <c r="K24">
        <f t="shared" si="2"/>
        <v>-10.359999999999985</v>
      </c>
      <c r="L24">
        <f t="shared" si="3"/>
        <v>-12.180000000000007</v>
      </c>
      <c r="M24">
        <f t="shared" si="4"/>
        <v>-14.779999999999973</v>
      </c>
    </row>
    <row r="25" spans="1:16" ht="14.45" hidden="1" x14ac:dyDescent="0.3">
      <c r="A25" s="1">
        <v>43377</v>
      </c>
      <c r="B25" s="17">
        <v>0.22361111111111109</v>
      </c>
      <c r="C25" s="10">
        <f t="shared" si="0"/>
        <v>43377.223611111112</v>
      </c>
      <c r="D25">
        <v>-8.44</v>
      </c>
      <c r="E25">
        <v>237.41</v>
      </c>
      <c r="F25">
        <v>380.33</v>
      </c>
      <c r="G25">
        <v>775.58</v>
      </c>
      <c r="I25" t="s">
        <v>3</v>
      </c>
      <c r="J25">
        <f t="shared" si="1"/>
        <v>-8.44</v>
      </c>
      <c r="K25">
        <f t="shared" si="2"/>
        <v>-11.689999999999998</v>
      </c>
      <c r="L25">
        <f t="shared" si="3"/>
        <v>-13.770000000000039</v>
      </c>
      <c r="M25">
        <f t="shared" si="4"/>
        <v>-16.719999999999914</v>
      </c>
    </row>
    <row r="26" spans="1:16" ht="14.45" x14ac:dyDescent="0.3">
      <c r="A26" s="1">
        <v>43377</v>
      </c>
      <c r="B26" s="17">
        <v>0.38958333333333334</v>
      </c>
      <c r="C26" s="10">
        <f t="shared" si="0"/>
        <v>43377.38958333333</v>
      </c>
      <c r="D26">
        <v>0.12</v>
      </c>
      <c r="E26">
        <v>248.79</v>
      </c>
      <c r="F26">
        <v>393.45</v>
      </c>
      <c r="G26">
        <v>792.66</v>
      </c>
      <c r="H26" t="s">
        <v>1</v>
      </c>
      <c r="I26" t="s">
        <v>2</v>
      </c>
      <c r="J26">
        <f t="shared" si="1"/>
        <v>0.12</v>
      </c>
      <c r="K26">
        <f t="shared" si="2"/>
        <v>-0.31000000000000227</v>
      </c>
      <c r="L26">
        <f t="shared" si="3"/>
        <v>-0.65000000000003411</v>
      </c>
      <c r="M26">
        <f t="shared" si="4"/>
        <v>0.36000000000001364</v>
      </c>
      <c r="P26" t="s">
        <v>155</v>
      </c>
    </row>
    <row r="27" spans="1:16" ht="14.45" x14ac:dyDescent="0.3">
      <c r="A27" s="1">
        <v>43377</v>
      </c>
      <c r="B27" s="17">
        <v>0.47291666666666665</v>
      </c>
      <c r="C27" s="10">
        <f t="shared" si="0"/>
        <v>43377.472916666666</v>
      </c>
      <c r="D27">
        <v>0.99</v>
      </c>
      <c r="E27">
        <v>249.92</v>
      </c>
      <c r="F27">
        <v>394.72</v>
      </c>
      <c r="G27">
        <v>794.03</v>
      </c>
      <c r="I27" t="s">
        <v>2</v>
      </c>
      <c r="J27">
        <f t="shared" si="1"/>
        <v>0.99</v>
      </c>
      <c r="K27">
        <f t="shared" si="2"/>
        <v>0.81999999999999318</v>
      </c>
      <c r="L27">
        <f t="shared" si="3"/>
        <v>0.62000000000000455</v>
      </c>
      <c r="M27">
        <f t="shared" si="4"/>
        <v>1.7300000000000182</v>
      </c>
      <c r="P27" t="s">
        <v>87</v>
      </c>
    </row>
    <row r="28" spans="1:16" ht="14.45" x14ac:dyDescent="0.3">
      <c r="A28" s="1">
        <v>43377</v>
      </c>
      <c r="B28" s="17">
        <v>0.63958333333333328</v>
      </c>
      <c r="C28" s="10">
        <f t="shared" si="0"/>
        <v>43377.63958333333</v>
      </c>
      <c r="D28">
        <v>2.92</v>
      </c>
      <c r="E28">
        <v>252.62</v>
      </c>
      <c r="F28">
        <v>397.87</v>
      </c>
      <c r="G28">
        <v>798.14</v>
      </c>
      <c r="I28" t="s">
        <v>2</v>
      </c>
      <c r="J28">
        <f t="shared" si="1"/>
        <v>2.92</v>
      </c>
      <c r="K28">
        <f t="shared" si="2"/>
        <v>3.5200000000000102</v>
      </c>
      <c r="L28">
        <f t="shared" si="3"/>
        <v>3.7699999999999818</v>
      </c>
      <c r="M28">
        <f t="shared" si="4"/>
        <v>5.8400000000000318</v>
      </c>
      <c r="P28" t="s">
        <v>154</v>
      </c>
    </row>
    <row r="29" spans="1:16" ht="14.45" hidden="1" x14ac:dyDescent="0.3">
      <c r="A29" s="1">
        <v>43377</v>
      </c>
      <c r="B29" s="17">
        <v>0.77500000000000002</v>
      </c>
      <c r="C29" s="10">
        <f t="shared" si="0"/>
        <v>43377.775000000001</v>
      </c>
      <c r="D29">
        <v>22.07</v>
      </c>
      <c r="E29">
        <v>278.10000000000002</v>
      </c>
      <c r="F29">
        <v>427.51</v>
      </c>
      <c r="G29">
        <v>836.53</v>
      </c>
      <c r="I29" t="s">
        <v>3</v>
      </c>
      <c r="J29">
        <f t="shared" si="1"/>
        <v>22.07</v>
      </c>
      <c r="K29">
        <f t="shared" si="2"/>
        <v>29.000000000000028</v>
      </c>
      <c r="L29">
        <f t="shared" si="3"/>
        <v>33.409999999999968</v>
      </c>
      <c r="M29">
        <f t="shared" si="4"/>
        <v>44.230000000000018</v>
      </c>
      <c r="P29" t="s">
        <v>118</v>
      </c>
    </row>
    <row r="30" spans="1:16" ht="14.45" hidden="1" x14ac:dyDescent="0.3">
      <c r="A30" s="1">
        <v>43377</v>
      </c>
      <c r="B30" s="17">
        <v>0.88958333333333339</v>
      </c>
      <c r="C30" s="10">
        <f t="shared" si="0"/>
        <v>43377.88958333333</v>
      </c>
      <c r="D30">
        <v>23.39</v>
      </c>
      <c r="E30">
        <v>279.26</v>
      </c>
      <c r="F30">
        <v>428.98</v>
      </c>
      <c r="G30">
        <v>838.62</v>
      </c>
      <c r="I30" t="s">
        <v>3</v>
      </c>
      <c r="J30">
        <f t="shared" si="1"/>
        <v>23.39</v>
      </c>
      <c r="K30">
        <f t="shared" si="2"/>
        <v>30.159999999999997</v>
      </c>
      <c r="L30">
        <f t="shared" si="3"/>
        <v>34.879999999999995</v>
      </c>
      <c r="M30">
        <f t="shared" si="4"/>
        <v>46.32000000000005</v>
      </c>
    </row>
    <row r="31" spans="1:16" ht="14.45" hidden="1" x14ac:dyDescent="0.3">
      <c r="A31" s="1">
        <v>43378</v>
      </c>
      <c r="B31" s="17">
        <v>1.4583333333333332E-2</v>
      </c>
      <c r="C31" s="10">
        <f t="shared" si="0"/>
        <v>43378.01458333333</v>
      </c>
      <c r="D31">
        <v>22.14</v>
      </c>
      <c r="E31">
        <v>277.36</v>
      </c>
      <c r="F31">
        <v>426.74</v>
      </c>
      <c r="G31">
        <v>836.02</v>
      </c>
      <c r="I31" t="s">
        <v>3</v>
      </c>
      <c r="J31">
        <f t="shared" si="1"/>
        <v>22.14</v>
      </c>
      <c r="K31">
        <f t="shared" si="2"/>
        <v>28.260000000000019</v>
      </c>
      <c r="L31">
        <f t="shared" si="3"/>
        <v>32.639999999999986</v>
      </c>
      <c r="M31">
        <f t="shared" si="4"/>
        <v>43.720000000000027</v>
      </c>
    </row>
    <row r="32" spans="1:16" ht="14.45" hidden="1" x14ac:dyDescent="0.3">
      <c r="A32" s="1">
        <v>43378</v>
      </c>
      <c r="B32" s="17">
        <v>0.13958333333333334</v>
      </c>
      <c r="C32" s="10">
        <f t="shared" si="0"/>
        <v>43378.13958333333</v>
      </c>
      <c r="D32">
        <v>20.04</v>
      </c>
      <c r="E32">
        <v>274.51</v>
      </c>
      <c r="F32">
        <v>423.42</v>
      </c>
      <c r="G32">
        <v>831.8</v>
      </c>
      <c r="I32" t="s">
        <v>3</v>
      </c>
      <c r="J32">
        <f t="shared" si="1"/>
        <v>20.04</v>
      </c>
      <c r="K32">
        <f t="shared" si="2"/>
        <v>25.409999999999997</v>
      </c>
      <c r="L32">
        <f t="shared" si="3"/>
        <v>29.319999999999993</v>
      </c>
      <c r="M32">
        <f t="shared" si="4"/>
        <v>39.5</v>
      </c>
    </row>
    <row r="33" spans="1:24" ht="14.45" hidden="1" x14ac:dyDescent="0.3">
      <c r="A33" s="1">
        <v>43378</v>
      </c>
      <c r="B33" s="17">
        <v>0.22361111111111109</v>
      </c>
      <c r="C33" s="10">
        <f t="shared" si="0"/>
        <v>43378.223611111112</v>
      </c>
      <c r="D33">
        <v>18.559999999999999</v>
      </c>
      <c r="E33">
        <v>272.56</v>
      </c>
      <c r="F33">
        <v>421.2</v>
      </c>
      <c r="G33">
        <v>828.96</v>
      </c>
      <c r="I33" t="s">
        <v>3</v>
      </c>
      <c r="J33">
        <f t="shared" si="1"/>
        <v>18.559999999999999</v>
      </c>
      <c r="K33">
        <f t="shared" si="2"/>
        <v>23.460000000000008</v>
      </c>
      <c r="L33">
        <f t="shared" si="3"/>
        <v>27.099999999999966</v>
      </c>
      <c r="M33">
        <f t="shared" si="4"/>
        <v>36.660000000000082</v>
      </c>
    </row>
    <row r="34" spans="1:24" ht="14.45" x14ac:dyDescent="0.3">
      <c r="A34" s="1">
        <v>43378</v>
      </c>
      <c r="B34" s="17">
        <v>0.43263888888888885</v>
      </c>
      <c r="C34" s="10">
        <f t="shared" si="0"/>
        <v>43378.432638888888</v>
      </c>
      <c r="D34">
        <v>0.15</v>
      </c>
      <c r="E34">
        <v>248.86</v>
      </c>
      <c r="F34">
        <v>393.47</v>
      </c>
      <c r="G34">
        <v>792.82</v>
      </c>
      <c r="H34" t="s">
        <v>1</v>
      </c>
      <c r="I34" t="s">
        <v>2</v>
      </c>
      <c r="J34">
        <f t="shared" si="1"/>
        <v>0.15</v>
      </c>
      <c r="K34">
        <f t="shared" si="2"/>
        <v>-0.23999999999998067</v>
      </c>
      <c r="L34">
        <f t="shared" si="3"/>
        <v>-0.62999999999999545</v>
      </c>
      <c r="M34">
        <f t="shared" si="4"/>
        <v>0.5200000000000955</v>
      </c>
      <c r="P34" t="s">
        <v>159</v>
      </c>
    </row>
    <row r="35" spans="1:24" ht="14.45" x14ac:dyDescent="0.3">
      <c r="A35" s="1">
        <v>43378</v>
      </c>
      <c r="B35" s="17">
        <v>0.47291666666666665</v>
      </c>
      <c r="C35" s="10">
        <f t="shared" si="0"/>
        <v>43378.472916666666</v>
      </c>
      <c r="D35">
        <v>0.73</v>
      </c>
      <c r="E35">
        <v>249.58</v>
      </c>
      <c r="F35">
        <v>394.31</v>
      </c>
      <c r="G35">
        <v>793.89</v>
      </c>
      <c r="I35" t="s">
        <v>2</v>
      </c>
      <c r="J35">
        <f t="shared" si="1"/>
        <v>0.73</v>
      </c>
      <c r="K35">
        <f t="shared" si="2"/>
        <v>0.48000000000001819</v>
      </c>
      <c r="L35">
        <f t="shared" si="3"/>
        <v>0.20999999999997954</v>
      </c>
      <c r="M35">
        <f t="shared" si="4"/>
        <v>1.5900000000000318</v>
      </c>
      <c r="P35" t="s">
        <v>87</v>
      </c>
    </row>
    <row r="36" spans="1:24" ht="14.45" x14ac:dyDescent="0.3">
      <c r="A36" s="1">
        <v>43378</v>
      </c>
      <c r="B36" s="17">
        <v>0.63958333333333328</v>
      </c>
      <c r="C36" s="10">
        <f t="shared" si="0"/>
        <v>43378.63958333333</v>
      </c>
      <c r="D36">
        <v>3.88</v>
      </c>
      <c r="E36">
        <v>253.74</v>
      </c>
      <c r="F36">
        <v>399.3</v>
      </c>
      <c r="G36">
        <v>800.31</v>
      </c>
      <c r="I36" t="s">
        <v>2</v>
      </c>
      <c r="J36">
        <f t="shared" si="1"/>
        <v>3.88</v>
      </c>
      <c r="K36">
        <f t="shared" si="2"/>
        <v>4.6400000000000148</v>
      </c>
      <c r="L36">
        <f t="shared" si="3"/>
        <v>5.1999999999999886</v>
      </c>
      <c r="M36">
        <f t="shared" si="4"/>
        <v>8.0099999999999909</v>
      </c>
      <c r="P36" s="5" t="s">
        <v>110</v>
      </c>
      <c r="X36" s="4"/>
    </row>
    <row r="37" spans="1:24" ht="14.45" hidden="1" x14ac:dyDescent="0.3">
      <c r="A37" s="1">
        <v>43378</v>
      </c>
      <c r="B37" s="17">
        <v>0.77500000000000002</v>
      </c>
      <c r="C37" s="10">
        <f t="shared" si="0"/>
        <v>43378.775000000001</v>
      </c>
      <c r="D37">
        <v>6.06</v>
      </c>
      <c r="E37">
        <v>256.83999999999997</v>
      </c>
      <c r="F37">
        <v>402.96</v>
      </c>
      <c r="G37">
        <v>805.07</v>
      </c>
      <c r="I37" t="s">
        <v>3</v>
      </c>
      <c r="J37">
        <f t="shared" si="1"/>
        <v>6.06</v>
      </c>
      <c r="K37">
        <f t="shared" si="2"/>
        <v>7.7399999999999807</v>
      </c>
      <c r="L37">
        <f t="shared" si="3"/>
        <v>8.8599999999999568</v>
      </c>
      <c r="M37">
        <f t="shared" si="4"/>
        <v>12.770000000000095</v>
      </c>
    </row>
    <row r="38" spans="1:24" ht="14.45" hidden="1" x14ac:dyDescent="0.3">
      <c r="A38" s="1">
        <v>43378</v>
      </c>
      <c r="B38" s="17">
        <v>0.88958333333333339</v>
      </c>
      <c r="C38" s="10">
        <f t="shared" si="0"/>
        <v>43378.88958333333</v>
      </c>
      <c r="D38">
        <v>7.36</v>
      </c>
      <c r="E38">
        <v>257.95999999999998</v>
      </c>
      <c r="F38">
        <v>404.37</v>
      </c>
      <c r="G38">
        <v>807.11</v>
      </c>
      <c r="I38" t="s">
        <v>3</v>
      </c>
      <c r="J38">
        <f t="shared" si="1"/>
        <v>7.36</v>
      </c>
      <c r="K38">
        <f t="shared" si="2"/>
        <v>8.8599999999999852</v>
      </c>
      <c r="L38">
        <f t="shared" si="3"/>
        <v>10.269999999999982</v>
      </c>
      <c r="M38">
        <f t="shared" si="4"/>
        <v>14.810000000000059</v>
      </c>
    </row>
    <row r="39" spans="1:24" ht="14.45" hidden="1" x14ac:dyDescent="0.3">
      <c r="A39" s="1">
        <v>43379</v>
      </c>
      <c r="B39" s="17">
        <v>1.4583333333333332E-2</v>
      </c>
      <c r="C39" s="10">
        <f t="shared" si="0"/>
        <v>43379.01458333333</v>
      </c>
      <c r="D39">
        <v>5.59</v>
      </c>
      <c r="E39">
        <v>255.46</v>
      </c>
      <c r="F39">
        <v>401.47</v>
      </c>
      <c r="G39">
        <v>803.56</v>
      </c>
      <c r="I39" t="s">
        <v>3</v>
      </c>
      <c r="J39">
        <f t="shared" si="1"/>
        <v>5.59</v>
      </c>
      <c r="K39">
        <f t="shared" si="2"/>
        <v>6.3600000000000136</v>
      </c>
      <c r="L39">
        <f t="shared" si="3"/>
        <v>7.3700000000000045</v>
      </c>
      <c r="M39">
        <f t="shared" si="4"/>
        <v>11.259999999999991</v>
      </c>
    </row>
    <row r="40" spans="1:24" ht="14.45" hidden="1" x14ac:dyDescent="0.3">
      <c r="A40" s="1">
        <v>43380</v>
      </c>
      <c r="B40" s="17">
        <v>0.88958333333333339</v>
      </c>
      <c r="C40" s="10">
        <f t="shared" si="0"/>
        <v>43380.88958333333</v>
      </c>
      <c r="D40">
        <v>2.86</v>
      </c>
      <c r="E40">
        <v>251.74</v>
      </c>
      <c r="F40">
        <v>396.95</v>
      </c>
      <c r="G40">
        <v>798.83</v>
      </c>
      <c r="I40" t="s">
        <v>3</v>
      </c>
      <c r="J40">
        <f t="shared" si="1"/>
        <v>2.86</v>
      </c>
      <c r="K40">
        <f t="shared" si="2"/>
        <v>2.6400000000000148</v>
      </c>
      <c r="L40">
        <f t="shared" si="3"/>
        <v>2.8499999999999659</v>
      </c>
      <c r="M40">
        <f t="shared" si="4"/>
        <v>6.5300000000000864</v>
      </c>
      <c r="P40" s="4"/>
    </row>
    <row r="41" spans="1:24" ht="14.45" hidden="1" x14ac:dyDescent="0.3">
      <c r="A41" s="1">
        <v>43381</v>
      </c>
      <c r="B41" s="17">
        <v>0.13958333333333334</v>
      </c>
      <c r="C41" s="10">
        <f t="shared" si="0"/>
        <v>43381.13958333333</v>
      </c>
      <c r="D41">
        <v>2.38</v>
      </c>
      <c r="E41">
        <v>251.25</v>
      </c>
      <c r="F41">
        <v>396.32</v>
      </c>
      <c r="G41">
        <v>796.13</v>
      </c>
      <c r="I41" t="s">
        <v>3</v>
      </c>
      <c r="J41">
        <f t="shared" si="1"/>
        <v>2.38</v>
      </c>
      <c r="K41">
        <f t="shared" si="2"/>
        <v>2.1500000000000057</v>
      </c>
      <c r="L41">
        <f t="shared" si="3"/>
        <v>2.2199999999999704</v>
      </c>
      <c r="M41">
        <f t="shared" si="4"/>
        <v>3.8300000000000409</v>
      </c>
    </row>
    <row r="42" spans="1:24" ht="14.45" hidden="1" x14ac:dyDescent="0.3">
      <c r="A42" s="1">
        <v>43381</v>
      </c>
      <c r="B42" s="17">
        <v>0.22361111111111109</v>
      </c>
      <c r="C42" s="10">
        <f t="shared" si="0"/>
        <v>43381.223611111112</v>
      </c>
      <c r="D42">
        <v>2.2000000000000002</v>
      </c>
      <c r="E42">
        <v>251.05</v>
      </c>
      <c r="F42">
        <v>396.06</v>
      </c>
      <c r="G42">
        <v>795.88</v>
      </c>
      <c r="I42" t="s">
        <v>3</v>
      </c>
      <c r="J42">
        <f t="shared" si="1"/>
        <v>2.2000000000000002</v>
      </c>
      <c r="K42">
        <f t="shared" si="2"/>
        <v>1.9500000000000171</v>
      </c>
      <c r="L42">
        <f t="shared" si="3"/>
        <v>1.9599999999999795</v>
      </c>
      <c r="M42">
        <f t="shared" si="4"/>
        <v>3.5800000000000409</v>
      </c>
    </row>
    <row r="43" spans="1:24" ht="14.45" x14ac:dyDescent="0.3">
      <c r="A43" s="1">
        <v>43381</v>
      </c>
      <c r="B43" s="17">
        <v>0.44930555555555557</v>
      </c>
      <c r="C43" s="10">
        <f t="shared" si="0"/>
        <v>43381.449305555558</v>
      </c>
      <c r="D43">
        <v>0.4</v>
      </c>
      <c r="E43">
        <v>249.61</v>
      </c>
      <c r="F43">
        <v>394.19</v>
      </c>
      <c r="G43">
        <v>793.59</v>
      </c>
      <c r="H43" t="s">
        <v>1</v>
      </c>
      <c r="I43" t="s">
        <v>2</v>
      </c>
      <c r="J43">
        <f t="shared" si="1"/>
        <v>0.4</v>
      </c>
      <c r="K43">
        <f t="shared" si="2"/>
        <v>0.51000000000001933</v>
      </c>
      <c r="L43">
        <f t="shared" si="3"/>
        <v>8.9999999999974989E-2</v>
      </c>
      <c r="M43">
        <f t="shared" si="4"/>
        <v>1.2900000000000773</v>
      </c>
      <c r="P43" t="s">
        <v>160</v>
      </c>
    </row>
    <row r="44" spans="1:24" ht="14.45" x14ac:dyDescent="0.3">
      <c r="A44" s="1">
        <v>43381</v>
      </c>
      <c r="B44" s="17">
        <v>0.47291666666666665</v>
      </c>
      <c r="C44" s="10">
        <f t="shared" si="0"/>
        <v>43381.472916666666</v>
      </c>
      <c r="D44">
        <v>1.36</v>
      </c>
      <c r="E44">
        <v>250.65</v>
      </c>
      <c r="F44">
        <v>395.49</v>
      </c>
      <c r="G44">
        <v>795.31</v>
      </c>
      <c r="I44" t="s">
        <v>2</v>
      </c>
      <c r="J44">
        <f t="shared" si="1"/>
        <v>1.36</v>
      </c>
      <c r="K44">
        <f t="shared" si="2"/>
        <v>1.5500000000000114</v>
      </c>
      <c r="L44">
        <f t="shared" si="3"/>
        <v>1.3899999999999864</v>
      </c>
      <c r="M44">
        <f t="shared" si="4"/>
        <v>3.0099999999999909</v>
      </c>
      <c r="P44" t="s">
        <v>87</v>
      </c>
    </row>
    <row r="45" spans="1:24" ht="14.45" x14ac:dyDescent="0.3">
      <c r="A45" s="1">
        <v>43381</v>
      </c>
      <c r="B45" s="17">
        <v>0.63958333333333328</v>
      </c>
      <c r="C45" s="10">
        <f t="shared" si="0"/>
        <v>43381.63958333333</v>
      </c>
      <c r="D45">
        <v>4.5199999999999996</v>
      </c>
      <c r="E45">
        <v>254.59</v>
      </c>
      <c r="F45">
        <v>400.26</v>
      </c>
      <c r="G45">
        <v>801.32</v>
      </c>
      <c r="I45" t="s">
        <v>2</v>
      </c>
      <c r="J45">
        <f t="shared" si="1"/>
        <v>4.5199999999999996</v>
      </c>
      <c r="K45">
        <f t="shared" si="2"/>
        <v>5.4900000000000091</v>
      </c>
      <c r="L45">
        <f t="shared" si="3"/>
        <v>6.1599999999999682</v>
      </c>
      <c r="M45">
        <f t="shared" si="4"/>
        <v>9.0200000000000955</v>
      </c>
      <c r="P45" s="5" t="s">
        <v>110</v>
      </c>
    </row>
    <row r="46" spans="1:24" ht="14.45" x14ac:dyDescent="0.3">
      <c r="A46" s="1">
        <v>43381</v>
      </c>
      <c r="B46" s="17">
        <v>0.77500000000000002</v>
      </c>
      <c r="C46" s="10">
        <f t="shared" si="0"/>
        <v>43381.775000000001</v>
      </c>
      <c r="D46">
        <v>5.54</v>
      </c>
      <c r="E46">
        <v>255.92</v>
      </c>
      <c r="F46">
        <v>401.81</v>
      </c>
      <c r="G46">
        <v>803.2</v>
      </c>
      <c r="I46" t="s">
        <v>2</v>
      </c>
      <c r="J46">
        <f t="shared" si="1"/>
        <v>5.54</v>
      </c>
      <c r="K46">
        <f t="shared" si="2"/>
        <v>6.8199999999999932</v>
      </c>
      <c r="L46">
        <f t="shared" si="3"/>
        <v>7.7099999999999795</v>
      </c>
      <c r="M46">
        <f t="shared" si="4"/>
        <v>10.900000000000091</v>
      </c>
    </row>
    <row r="47" spans="1:24" ht="14.45" x14ac:dyDescent="0.3">
      <c r="A47" s="1">
        <v>43381</v>
      </c>
      <c r="B47" s="17">
        <v>0.88958333333333339</v>
      </c>
      <c r="C47" s="10">
        <f t="shared" si="0"/>
        <v>43381.88958333333</v>
      </c>
      <c r="D47">
        <v>6.48</v>
      </c>
      <c r="E47">
        <v>257.18</v>
      </c>
      <c r="F47">
        <v>403.36</v>
      </c>
      <c r="G47">
        <v>805.25</v>
      </c>
      <c r="I47" t="s">
        <v>2</v>
      </c>
      <c r="J47">
        <f t="shared" si="1"/>
        <v>6.48</v>
      </c>
      <c r="K47">
        <f t="shared" si="2"/>
        <v>8.0800000000000125</v>
      </c>
      <c r="L47">
        <f t="shared" si="3"/>
        <v>9.2599999999999909</v>
      </c>
      <c r="M47">
        <f t="shared" si="4"/>
        <v>12.950000000000045</v>
      </c>
    </row>
    <row r="48" spans="1:24" ht="14.45" x14ac:dyDescent="0.3">
      <c r="A48" s="1">
        <v>43382</v>
      </c>
      <c r="B48" s="17">
        <v>1.4583333333333332E-2</v>
      </c>
      <c r="C48" s="10">
        <f t="shared" si="0"/>
        <v>43382.01458333333</v>
      </c>
      <c r="D48">
        <v>7.71</v>
      </c>
      <c r="E48">
        <v>258.75</v>
      </c>
      <c r="F48">
        <v>405.15</v>
      </c>
      <c r="G48">
        <v>807.44</v>
      </c>
      <c r="I48" t="s">
        <v>2</v>
      </c>
      <c r="J48">
        <f t="shared" si="1"/>
        <v>7.71</v>
      </c>
      <c r="K48">
        <f t="shared" si="2"/>
        <v>9.6500000000000057</v>
      </c>
      <c r="L48">
        <f t="shared" si="3"/>
        <v>11.049999999999955</v>
      </c>
      <c r="M48">
        <f t="shared" si="4"/>
        <v>15.1400000000001</v>
      </c>
    </row>
    <row r="49" spans="1:16" ht="14.45" x14ac:dyDescent="0.3">
      <c r="A49" s="1">
        <v>43382</v>
      </c>
      <c r="B49" s="17">
        <v>0.13958333333333334</v>
      </c>
      <c r="C49" s="10">
        <f t="shared" si="0"/>
        <v>43382.13958333333</v>
      </c>
      <c r="D49">
        <v>8.65</v>
      </c>
      <c r="E49">
        <v>260.12</v>
      </c>
      <c r="F49">
        <v>406.72</v>
      </c>
      <c r="G49">
        <v>809.56</v>
      </c>
      <c r="I49" t="s">
        <v>2</v>
      </c>
      <c r="J49">
        <f t="shared" si="1"/>
        <v>8.65</v>
      </c>
      <c r="K49">
        <f t="shared" si="2"/>
        <v>11.02000000000001</v>
      </c>
      <c r="L49">
        <f t="shared" si="3"/>
        <v>12.620000000000005</v>
      </c>
      <c r="M49">
        <f t="shared" si="4"/>
        <v>17.259999999999991</v>
      </c>
    </row>
    <row r="50" spans="1:16" ht="14.45" x14ac:dyDescent="0.3">
      <c r="A50" s="1">
        <v>43382</v>
      </c>
      <c r="B50" s="17">
        <v>0.22291666666666665</v>
      </c>
      <c r="C50" s="10">
        <f t="shared" si="0"/>
        <v>43382.222916666666</v>
      </c>
      <c r="D50">
        <v>9.6</v>
      </c>
      <c r="E50">
        <v>261.31</v>
      </c>
      <c r="F50">
        <v>408.19</v>
      </c>
      <c r="G50">
        <v>811.57</v>
      </c>
      <c r="I50" t="s">
        <v>2</v>
      </c>
      <c r="J50">
        <f t="shared" si="1"/>
        <v>9.6</v>
      </c>
      <c r="K50">
        <f t="shared" si="2"/>
        <v>12.210000000000008</v>
      </c>
      <c r="L50">
        <f t="shared" si="3"/>
        <v>14.089999999999975</v>
      </c>
      <c r="M50">
        <f t="shared" si="4"/>
        <v>19.270000000000095</v>
      </c>
    </row>
    <row r="51" spans="1:16" ht="14.45" x14ac:dyDescent="0.3">
      <c r="A51" s="1">
        <v>43382</v>
      </c>
      <c r="B51" s="17">
        <v>0.39930555555555558</v>
      </c>
      <c r="C51" s="10">
        <f t="shared" si="0"/>
        <v>43382.399305555555</v>
      </c>
      <c r="D51">
        <v>0.08</v>
      </c>
      <c r="E51">
        <v>248.97</v>
      </c>
      <c r="F51">
        <v>393.77</v>
      </c>
      <c r="G51">
        <v>792.68</v>
      </c>
      <c r="H51" t="s">
        <v>1</v>
      </c>
      <c r="I51" t="s">
        <v>2</v>
      </c>
      <c r="J51">
        <f t="shared" si="1"/>
        <v>0.08</v>
      </c>
      <c r="K51">
        <f t="shared" si="2"/>
        <v>-0.12999999999999545</v>
      </c>
      <c r="L51">
        <f t="shared" si="3"/>
        <v>-0.33000000000004093</v>
      </c>
      <c r="M51">
        <f t="shared" si="4"/>
        <v>0.37999999999999545</v>
      </c>
      <c r="P51" t="s">
        <v>165</v>
      </c>
    </row>
    <row r="52" spans="1:16" ht="14.45" x14ac:dyDescent="0.3">
      <c r="A52" s="1">
        <v>43382</v>
      </c>
      <c r="B52" s="17">
        <v>0.47291666666666665</v>
      </c>
      <c r="C52" s="10">
        <f t="shared" si="0"/>
        <v>43382.472916666666</v>
      </c>
      <c r="D52">
        <v>0.66</v>
      </c>
      <c r="E52">
        <v>249.62</v>
      </c>
      <c r="F52">
        <v>394.56</v>
      </c>
      <c r="G52">
        <v>793.77</v>
      </c>
      <c r="I52" t="s">
        <v>2</v>
      </c>
      <c r="J52">
        <f t="shared" si="1"/>
        <v>0.66</v>
      </c>
      <c r="K52">
        <f t="shared" si="2"/>
        <v>0.52000000000001023</v>
      </c>
      <c r="L52">
        <f t="shared" si="3"/>
        <v>0.45999999999997954</v>
      </c>
      <c r="M52">
        <f t="shared" si="4"/>
        <v>1.4700000000000273</v>
      </c>
      <c r="P52" t="s">
        <v>87</v>
      </c>
    </row>
    <row r="53" spans="1:16" ht="14.45" x14ac:dyDescent="0.3">
      <c r="A53" s="1">
        <v>43382</v>
      </c>
      <c r="B53" s="17">
        <v>0.63958333333333328</v>
      </c>
      <c r="C53" s="10">
        <f t="shared" si="0"/>
        <v>43382.63958333333</v>
      </c>
      <c r="D53">
        <v>0.82</v>
      </c>
      <c r="E53">
        <v>249.71</v>
      </c>
      <c r="F53">
        <v>394.78</v>
      </c>
      <c r="G53">
        <v>793.79</v>
      </c>
      <c r="I53" t="s">
        <v>2</v>
      </c>
      <c r="J53">
        <f t="shared" si="1"/>
        <v>0.82</v>
      </c>
      <c r="K53">
        <f t="shared" si="2"/>
        <v>0.61000000000001364</v>
      </c>
      <c r="L53">
        <f t="shared" si="3"/>
        <v>0.67999999999994998</v>
      </c>
      <c r="M53">
        <f t="shared" si="4"/>
        <v>1.4900000000000091</v>
      </c>
      <c r="P53" t="s">
        <v>118</v>
      </c>
    </row>
    <row r="54" spans="1:16" ht="14.45" x14ac:dyDescent="0.3">
      <c r="A54" s="1">
        <v>43382</v>
      </c>
      <c r="B54" s="17">
        <v>0.77500000000000002</v>
      </c>
      <c r="C54" s="10">
        <f t="shared" si="0"/>
        <v>43382.775000000001</v>
      </c>
      <c r="D54">
        <v>0.43</v>
      </c>
      <c r="E54">
        <v>249.14</v>
      </c>
      <c r="F54">
        <v>394.17</v>
      </c>
      <c r="G54">
        <v>793.28</v>
      </c>
      <c r="I54" t="s">
        <v>2</v>
      </c>
      <c r="J54">
        <f t="shared" si="1"/>
        <v>0.43</v>
      </c>
      <c r="K54">
        <f t="shared" si="2"/>
        <v>3.9999999999992042E-2</v>
      </c>
      <c r="L54">
        <f t="shared" si="3"/>
        <v>6.9999999999993179E-2</v>
      </c>
      <c r="M54">
        <f t="shared" si="4"/>
        <v>0.98000000000001819</v>
      </c>
      <c r="O54" t="s">
        <v>148</v>
      </c>
    </row>
    <row r="55" spans="1:16" ht="14.45" x14ac:dyDescent="0.3">
      <c r="A55" s="1">
        <v>43382</v>
      </c>
      <c r="B55" s="17">
        <v>0.88958333333333339</v>
      </c>
      <c r="C55" s="10">
        <f t="shared" si="0"/>
        <v>43382.88958333333</v>
      </c>
      <c r="D55">
        <v>0.43</v>
      </c>
      <c r="E55">
        <v>249.37</v>
      </c>
      <c r="F55">
        <v>394.31</v>
      </c>
      <c r="G55">
        <v>793.19</v>
      </c>
      <c r="I55" t="s">
        <v>2</v>
      </c>
      <c r="J55">
        <f t="shared" si="1"/>
        <v>0.43</v>
      </c>
      <c r="K55">
        <f t="shared" si="2"/>
        <v>0.27000000000001023</v>
      </c>
      <c r="L55">
        <f t="shared" si="3"/>
        <v>0.20999999999997954</v>
      </c>
      <c r="M55">
        <f t="shared" si="4"/>
        <v>0.89000000000010004</v>
      </c>
      <c r="P55" s="4" t="s">
        <v>156</v>
      </c>
    </row>
    <row r="56" spans="1:16" ht="14.45" x14ac:dyDescent="0.3">
      <c r="A56" s="1">
        <v>43383</v>
      </c>
      <c r="B56" s="17">
        <v>1.4583333333333332E-2</v>
      </c>
      <c r="C56" s="10">
        <f t="shared" si="0"/>
        <v>43383.01458333333</v>
      </c>
      <c r="D56">
        <v>5.76</v>
      </c>
      <c r="E56">
        <v>256.20999999999998</v>
      </c>
      <c r="F56">
        <v>402.24</v>
      </c>
      <c r="G56">
        <v>803.48</v>
      </c>
      <c r="I56" t="s">
        <v>2</v>
      </c>
      <c r="J56">
        <f t="shared" si="1"/>
        <v>5.76</v>
      </c>
      <c r="K56">
        <f t="shared" si="2"/>
        <v>7.1099999999999852</v>
      </c>
      <c r="L56">
        <f t="shared" si="3"/>
        <v>8.1399999999999864</v>
      </c>
      <c r="M56">
        <f t="shared" si="4"/>
        <v>11.180000000000064</v>
      </c>
    </row>
    <row r="57" spans="1:16" ht="14.45" x14ac:dyDescent="0.3">
      <c r="A57" s="1">
        <v>43383</v>
      </c>
      <c r="B57" s="17">
        <v>0.13958333333333334</v>
      </c>
      <c r="C57" s="10">
        <f t="shared" si="0"/>
        <v>43383.13958333333</v>
      </c>
      <c r="D57">
        <v>5.61</v>
      </c>
      <c r="E57">
        <v>256.02999999999997</v>
      </c>
      <c r="F57">
        <v>402.03</v>
      </c>
      <c r="G57">
        <v>803.25</v>
      </c>
      <c r="I57" t="s">
        <v>2</v>
      </c>
      <c r="J57">
        <f t="shared" si="1"/>
        <v>5.61</v>
      </c>
      <c r="K57">
        <f t="shared" si="2"/>
        <v>6.9299999999999784</v>
      </c>
      <c r="L57">
        <f t="shared" si="3"/>
        <v>7.92999999999995</v>
      </c>
      <c r="M57">
        <f t="shared" si="4"/>
        <v>10.950000000000045</v>
      </c>
    </row>
    <row r="58" spans="1:16" ht="14.45" x14ac:dyDescent="0.3">
      <c r="A58" s="1">
        <v>43383</v>
      </c>
      <c r="B58" s="17">
        <v>0.22291666666666665</v>
      </c>
      <c r="C58" s="10">
        <f t="shared" si="0"/>
        <v>43383.222916666666</v>
      </c>
      <c r="D58">
        <v>5.37</v>
      </c>
      <c r="E58">
        <v>255.61</v>
      </c>
      <c r="F58">
        <v>401.61</v>
      </c>
      <c r="G58">
        <v>802.79</v>
      </c>
      <c r="I58" t="s">
        <v>2</v>
      </c>
      <c r="J58">
        <f t="shared" si="1"/>
        <v>5.37</v>
      </c>
      <c r="K58">
        <f t="shared" si="2"/>
        <v>6.5100000000000193</v>
      </c>
      <c r="L58">
        <f t="shared" si="3"/>
        <v>7.5099999999999909</v>
      </c>
      <c r="M58">
        <f t="shared" si="4"/>
        <v>10.490000000000009</v>
      </c>
    </row>
    <row r="59" spans="1:16" ht="14.45" x14ac:dyDescent="0.3">
      <c r="A59" s="1">
        <v>43383</v>
      </c>
      <c r="B59" s="17">
        <v>0.35347222222222219</v>
      </c>
      <c r="C59" s="10">
        <f t="shared" si="0"/>
        <v>43383.353472222225</v>
      </c>
      <c r="D59">
        <v>-0.04</v>
      </c>
      <c r="E59">
        <v>248.59</v>
      </c>
      <c r="F59">
        <v>393.39</v>
      </c>
      <c r="G59">
        <v>792.1</v>
      </c>
      <c r="H59" t="s">
        <v>149</v>
      </c>
      <c r="I59" t="s">
        <v>2</v>
      </c>
      <c r="J59">
        <f t="shared" si="1"/>
        <v>-0.04</v>
      </c>
      <c r="K59">
        <f t="shared" si="2"/>
        <v>-0.50999999999999091</v>
      </c>
      <c r="L59">
        <f t="shared" si="3"/>
        <v>-0.71000000000003638</v>
      </c>
      <c r="M59">
        <f t="shared" si="4"/>
        <v>-0.19999999999993179</v>
      </c>
      <c r="P59" t="s">
        <v>157</v>
      </c>
    </row>
    <row r="60" spans="1:16" x14ac:dyDescent="0.25">
      <c r="A60" s="1">
        <v>43383</v>
      </c>
      <c r="B60" s="17">
        <v>0.47291666666666665</v>
      </c>
      <c r="C60" s="10">
        <f t="shared" si="0"/>
        <v>43383.472916666666</v>
      </c>
      <c r="D60">
        <v>-0.74</v>
      </c>
      <c r="E60">
        <v>247.63</v>
      </c>
      <c r="F60">
        <v>392.19</v>
      </c>
      <c r="G60">
        <v>790.71</v>
      </c>
      <c r="I60" t="s">
        <v>2</v>
      </c>
      <c r="J60">
        <f t="shared" si="1"/>
        <v>-0.74</v>
      </c>
      <c r="K60">
        <f t="shared" si="2"/>
        <v>-1.4699999999999989</v>
      </c>
      <c r="L60">
        <f t="shared" si="3"/>
        <v>-1.910000000000025</v>
      </c>
      <c r="M60">
        <f t="shared" si="4"/>
        <v>-1.5899999999999181</v>
      </c>
      <c r="P60" t="s">
        <v>87</v>
      </c>
    </row>
    <row r="61" spans="1:16" x14ac:dyDescent="0.25">
      <c r="A61" s="1">
        <v>43383</v>
      </c>
      <c r="B61" s="17">
        <v>0.63958333333333328</v>
      </c>
      <c r="C61" s="10">
        <f t="shared" si="0"/>
        <v>43383.63958333333</v>
      </c>
      <c r="D61">
        <v>-0.57999999999999996</v>
      </c>
      <c r="E61">
        <v>247.92</v>
      </c>
      <c r="F61">
        <v>392.71</v>
      </c>
      <c r="G61">
        <v>791.64</v>
      </c>
      <c r="I61" t="s">
        <v>2</v>
      </c>
      <c r="J61">
        <f t="shared" si="1"/>
        <v>-0.57999999999999996</v>
      </c>
      <c r="K61">
        <f t="shared" si="2"/>
        <v>-1.1800000000000068</v>
      </c>
      <c r="L61">
        <f t="shared" si="3"/>
        <v>-1.3900000000000432</v>
      </c>
      <c r="M61">
        <f t="shared" si="4"/>
        <v>-0.65999999999996817</v>
      </c>
      <c r="P61" t="s">
        <v>118</v>
      </c>
    </row>
    <row r="62" spans="1:16" x14ac:dyDescent="0.25">
      <c r="A62" s="1">
        <v>43383</v>
      </c>
      <c r="B62" s="17">
        <v>0.77500000000000002</v>
      </c>
      <c r="C62" s="10">
        <f t="shared" si="0"/>
        <v>43383.775000000001</v>
      </c>
      <c r="D62">
        <v>-1.01</v>
      </c>
      <c r="E62">
        <v>247.25</v>
      </c>
      <c r="F62">
        <v>392.03</v>
      </c>
      <c r="G62">
        <v>790.83</v>
      </c>
      <c r="I62" t="s">
        <v>2</v>
      </c>
      <c r="J62">
        <f t="shared" si="1"/>
        <v>-1.01</v>
      </c>
      <c r="K62">
        <f t="shared" si="2"/>
        <v>-1.8499999999999943</v>
      </c>
      <c r="L62">
        <f t="shared" si="3"/>
        <v>-2.07000000000005</v>
      </c>
      <c r="M62">
        <f t="shared" si="4"/>
        <v>-1.4699999999999136</v>
      </c>
    </row>
    <row r="63" spans="1:16" x14ac:dyDescent="0.25">
      <c r="A63" s="1">
        <v>43383</v>
      </c>
      <c r="B63" s="17">
        <v>0.88958333333333339</v>
      </c>
      <c r="C63" s="10">
        <f t="shared" si="0"/>
        <v>43383.88958333333</v>
      </c>
      <c r="D63">
        <v>-1.06</v>
      </c>
      <c r="E63">
        <v>247.31</v>
      </c>
      <c r="F63">
        <v>392.02</v>
      </c>
      <c r="G63">
        <v>790.85</v>
      </c>
      <c r="I63" t="s">
        <v>2</v>
      </c>
      <c r="J63">
        <f t="shared" si="1"/>
        <v>-1.06</v>
      </c>
      <c r="K63">
        <f t="shared" si="2"/>
        <v>-1.789999999999992</v>
      </c>
      <c r="L63">
        <f t="shared" si="3"/>
        <v>-2.0800000000000409</v>
      </c>
      <c r="M63">
        <f t="shared" si="4"/>
        <v>-1.4499999999999318</v>
      </c>
    </row>
    <row r="64" spans="1:16" x14ac:dyDescent="0.25">
      <c r="A64" s="1">
        <v>43384</v>
      </c>
      <c r="B64" s="17">
        <v>1.4583333333333332E-2</v>
      </c>
      <c r="C64" s="10">
        <f t="shared" si="0"/>
        <v>43384.01458333333</v>
      </c>
      <c r="D64">
        <v>-0.01</v>
      </c>
      <c r="E64">
        <v>248.78</v>
      </c>
      <c r="F64">
        <v>393.66</v>
      </c>
      <c r="G64">
        <v>793.02</v>
      </c>
      <c r="I64" t="s">
        <v>2</v>
      </c>
      <c r="J64">
        <f t="shared" si="1"/>
        <v>-0.01</v>
      </c>
      <c r="K64">
        <f t="shared" si="2"/>
        <v>-0.31999999999999318</v>
      </c>
      <c r="L64">
        <f t="shared" si="3"/>
        <v>-0.43999999999999773</v>
      </c>
      <c r="M64">
        <f t="shared" si="4"/>
        <v>0.72000000000002728</v>
      </c>
    </row>
    <row r="65" spans="1:16" x14ac:dyDescent="0.25">
      <c r="A65" s="1">
        <v>43384</v>
      </c>
      <c r="B65" s="17">
        <v>0.13958333333333334</v>
      </c>
      <c r="C65" s="10">
        <f t="shared" si="0"/>
        <v>43384.13958333333</v>
      </c>
      <c r="D65">
        <v>0.68</v>
      </c>
      <c r="E65">
        <v>249.55</v>
      </c>
      <c r="F65">
        <v>394.64</v>
      </c>
      <c r="G65">
        <v>794.33</v>
      </c>
      <c r="I65" t="s">
        <v>2</v>
      </c>
      <c r="J65">
        <f t="shared" si="1"/>
        <v>0.68</v>
      </c>
      <c r="K65">
        <f t="shared" si="2"/>
        <v>0.45000000000001705</v>
      </c>
      <c r="L65">
        <f t="shared" si="3"/>
        <v>0.53999999999996362</v>
      </c>
      <c r="M65">
        <f t="shared" si="4"/>
        <v>2.0300000000000864</v>
      </c>
    </row>
    <row r="66" spans="1:16" x14ac:dyDescent="0.25">
      <c r="A66" s="1">
        <v>43384</v>
      </c>
      <c r="B66" s="17">
        <v>0.22291666666666665</v>
      </c>
      <c r="C66" s="10">
        <f t="shared" si="0"/>
        <v>43384.222916666666</v>
      </c>
      <c r="D66">
        <v>0.64</v>
      </c>
      <c r="E66">
        <v>249.46</v>
      </c>
      <c r="F66">
        <v>394.53</v>
      </c>
      <c r="G66">
        <v>794.2</v>
      </c>
      <c r="I66" t="s">
        <v>2</v>
      </c>
      <c r="J66">
        <f t="shared" si="1"/>
        <v>0.64</v>
      </c>
      <c r="K66">
        <f t="shared" si="2"/>
        <v>0.36000000000001364</v>
      </c>
      <c r="L66">
        <f t="shared" si="3"/>
        <v>0.42999999999994998</v>
      </c>
      <c r="M66">
        <f t="shared" si="4"/>
        <v>1.9000000000000909</v>
      </c>
    </row>
    <row r="67" spans="1:16" x14ac:dyDescent="0.25">
      <c r="A67" s="1">
        <v>43384</v>
      </c>
      <c r="B67" s="17">
        <v>0.39930555555555558</v>
      </c>
      <c r="C67" s="10">
        <f t="shared" ref="C67:C102" si="5">A67+B67</f>
        <v>43384.399305555555</v>
      </c>
      <c r="D67">
        <v>-0.01</v>
      </c>
      <c r="E67">
        <v>248.58</v>
      </c>
      <c r="F67">
        <v>393.32</v>
      </c>
      <c r="G67">
        <v>792.55</v>
      </c>
      <c r="H67" t="s">
        <v>1</v>
      </c>
      <c r="I67" t="s">
        <v>2</v>
      </c>
      <c r="J67">
        <f t="shared" ref="J67:J178" si="6">D67-0</f>
        <v>-0.01</v>
      </c>
      <c r="K67">
        <f t="shared" ref="K67:K178" si="7">E67-$E$1</f>
        <v>-0.51999999999998181</v>
      </c>
      <c r="L67">
        <f t="shared" ref="L67:L178" si="8">F67-$F$1</f>
        <v>-0.78000000000002956</v>
      </c>
      <c r="M67">
        <f t="shared" ref="M67:M178" si="9">G67-$G$1</f>
        <v>0.25</v>
      </c>
      <c r="P67" t="s">
        <v>158</v>
      </c>
    </row>
    <row r="68" spans="1:16" x14ac:dyDescent="0.25">
      <c r="A68" s="1">
        <v>43384</v>
      </c>
      <c r="B68" s="17">
        <v>0.47291666666666665</v>
      </c>
      <c r="C68" s="10">
        <f t="shared" si="5"/>
        <v>43384.472916666666</v>
      </c>
      <c r="D68">
        <v>0.26</v>
      </c>
      <c r="E68">
        <v>248.79</v>
      </c>
      <c r="F68">
        <v>393.63</v>
      </c>
      <c r="G68">
        <v>792.95</v>
      </c>
      <c r="I68" t="s">
        <v>2</v>
      </c>
      <c r="J68">
        <f t="shared" si="6"/>
        <v>0.26</v>
      </c>
      <c r="K68">
        <f t="shared" si="7"/>
        <v>-0.31000000000000227</v>
      </c>
      <c r="L68">
        <f t="shared" si="8"/>
        <v>-0.47000000000002728</v>
      </c>
      <c r="M68">
        <f t="shared" si="9"/>
        <v>0.65000000000009095</v>
      </c>
      <c r="P68" t="s">
        <v>87</v>
      </c>
    </row>
    <row r="69" spans="1:16" x14ac:dyDescent="0.25">
      <c r="A69" s="1">
        <v>43384</v>
      </c>
      <c r="B69" s="17">
        <v>0.63958333333333328</v>
      </c>
      <c r="C69" s="10">
        <f t="shared" si="5"/>
        <v>43384.63958333333</v>
      </c>
      <c r="D69">
        <v>0.61</v>
      </c>
      <c r="E69">
        <v>249.3</v>
      </c>
      <c r="F69">
        <v>394.26</v>
      </c>
      <c r="G69">
        <v>793.67</v>
      </c>
      <c r="I69" t="s">
        <v>2</v>
      </c>
      <c r="J69">
        <f t="shared" si="6"/>
        <v>0.61</v>
      </c>
      <c r="K69">
        <f t="shared" si="7"/>
        <v>0.20000000000001705</v>
      </c>
      <c r="L69">
        <f t="shared" si="8"/>
        <v>0.15999999999996817</v>
      </c>
      <c r="M69">
        <f t="shared" si="9"/>
        <v>1.3700000000000045</v>
      </c>
      <c r="P69" t="s">
        <v>118</v>
      </c>
    </row>
    <row r="70" spans="1:16" x14ac:dyDescent="0.25">
      <c r="A70" s="1">
        <v>43384</v>
      </c>
      <c r="B70" s="17">
        <v>0.77500000000000002</v>
      </c>
      <c r="C70" s="10">
        <f t="shared" si="5"/>
        <v>43384.775000000001</v>
      </c>
      <c r="D70">
        <v>0.93</v>
      </c>
      <c r="E70">
        <v>249.74</v>
      </c>
      <c r="F70">
        <v>394.75</v>
      </c>
      <c r="G70">
        <v>794.33</v>
      </c>
      <c r="I70" t="s">
        <v>2</v>
      </c>
      <c r="J70">
        <f t="shared" si="6"/>
        <v>0.93</v>
      </c>
      <c r="K70">
        <f t="shared" si="7"/>
        <v>0.64000000000001478</v>
      </c>
      <c r="L70">
        <f t="shared" si="8"/>
        <v>0.64999999999997726</v>
      </c>
      <c r="M70">
        <f t="shared" si="9"/>
        <v>2.0300000000000864</v>
      </c>
    </row>
    <row r="71" spans="1:16" ht="14.45" hidden="1" x14ac:dyDescent="0.3">
      <c r="A71" s="1">
        <v>43384</v>
      </c>
      <c r="B71" s="17">
        <v>0.88958333333333339</v>
      </c>
      <c r="C71" s="10">
        <f t="shared" si="5"/>
        <v>43384.88958333333</v>
      </c>
      <c r="D71">
        <v>1.1299999999999999</v>
      </c>
      <c r="E71">
        <v>249.93</v>
      </c>
      <c r="F71">
        <v>395.05</v>
      </c>
      <c r="G71">
        <v>794.51</v>
      </c>
      <c r="I71" t="s">
        <v>3</v>
      </c>
      <c r="J71">
        <f t="shared" si="6"/>
        <v>1.1299999999999999</v>
      </c>
      <c r="K71">
        <f t="shared" si="7"/>
        <v>0.83000000000001251</v>
      </c>
      <c r="L71">
        <f t="shared" si="8"/>
        <v>0.94999999999998863</v>
      </c>
      <c r="M71">
        <f t="shared" si="9"/>
        <v>2.2100000000000364</v>
      </c>
    </row>
    <row r="72" spans="1:16" ht="14.45" hidden="1" x14ac:dyDescent="0.3">
      <c r="A72" s="1">
        <v>43385</v>
      </c>
      <c r="B72" s="17">
        <v>1.4583333333333332E-2</v>
      </c>
      <c r="C72" s="10">
        <f t="shared" si="5"/>
        <v>43385.01458333333</v>
      </c>
      <c r="D72">
        <v>1.56</v>
      </c>
      <c r="E72">
        <v>250.51</v>
      </c>
      <c r="F72">
        <v>395.65</v>
      </c>
      <c r="G72">
        <v>795.34</v>
      </c>
      <c r="I72" t="s">
        <v>3</v>
      </c>
      <c r="J72">
        <f t="shared" si="6"/>
        <v>1.56</v>
      </c>
      <c r="K72">
        <f t="shared" si="7"/>
        <v>1.4099999999999966</v>
      </c>
      <c r="L72">
        <f t="shared" si="8"/>
        <v>1.5499999999999545</v>
      </c>
      <c r="M72">
        <f t="shared" si="9"/>
        <v>3.0400000000000773</v>
      </c>
    </row>
    <row r="73" spans="1:16" ht="14.45" hidden="1" x14ac:dyDescent="0.3">
      <c r="A73" s="1">
        <v>43385</v>
      </c>
      <c r="B73" s="17">
        <v>0.13958333333333334</v>
      </c>
      <c r="C73" s="10">
        <f t="shared" si="5"/>
        <v>43385.13958333333</v>
      </c>
      <c r="D73">
        <v>1.26</v>
      </c>
      <c r="E73">
        <v>249.98</v>
      </c>
      <c r="F73">
        <v>395.01</v>
      </c>
      <c r="G73">
        <v>794.37</v>
      </c>
      <c r="I73" t="s">
        <v>3</v>
      </c>
      <c r="J73">
        <f t="shared" si="6"/>
        <v>1.26</v>
      </c>
      <c r="K73">
        <f t="shared" si="7"/>
        <v>0.87999999999999545</v>
      </c>
      <c r="L73">
        <f t="shared" si="8"/>
        <v>0.90999999999996817</v>
      </c>
      <c r="M73">
        <f t="shared" si="9"/>
        <v>2.07000000000005</v>
      </c>
    </row>
    <row r="74" spans="1:16" ht="14.45" hidden="1" x14ac:dyDescent="0.3">
      <c r="A74" s="1">
        <v>43385</v>
      </c>
      <c r="B74" s="17">
        <v>0.22361111111111109</v>
      </c>
      <c r="C74" s="10">
        <f t="shared" si="5"/>
        <v>43385.223611111112</v>
      </c>
      <c r="D74">
        <v>1.1599999999999999</v>
      </c>
      <c r="E74">
        <v>250.08</v>
      </c>
      <c r="F74">
        <v>395.02</v>
      </c>
      <c r="G74">
        <v>794.37</v>
      </c>
      <c r="I74" t="s">
        <v>3</v>
      </c>
      <c r="J74">
        <f t="shared" si="6"/>
        <v>1.1599999999999999</v>
      </c>
      <c r="K74">
        <f t="shared" si="7"/>
        <v>0.98000000000001819</v>
      </c>
      <c r="L74">
        <f t="shared" si="8"/>
        <v>0.91999999999995907</v>
      </c>
      <c r="M74">
        <f t="shared" si="9"/>
        <v>2.07000000000005</v>
      </c>
    </row>
    <row r="75" spans="1:16" ht="14.45" hidden="1" x14ac:dyDescent="0.3">
      <c r="A75" s="1">
        <v>43385</v>
      </c>
      <c r="B75" s="17">
        <v>0.63958333333333328</v>
      </c>
      <c r="C75" s="10">
        <f t="shared" si="5"/>
        <v>43385.63958333333</v>
      </c>
      <c r="D75">
        <v>6.52</v>
      </c>
      <c r="E75">
        <v>257.33999999999997</v>
      </c>
      <c r="F75">
        <v>404.01</v>
      </c>
      <c r="G75">
        <v>806.02</v>
      </c>
      <c r="I75" t="s">
        <v>3</v>
      </c>
      <c r="J75">
        <f t="shared" si="6"/>
        <v>6.52</v>
      </c>
      <c r="K75">
        <f t="shared" si="7"/>
        <v>8.2399999999999807</v>
      </c>
      <c r="L75">
        <f t="shared" si="8"/>
        <v>9.9099999999999682</v>
      </c>
      <c r="M75">
        <f t="shared" si="9"/>
        <v>13.720000000000027</v>
      </c>
    </row>
    <row r="76" spans="1:16" ht="14.45" hidden="1" x14ac:dyDescent="0.3">
      <c r="A76" s="1">
        <v>43385</v>
      </c>
      <c r="B76" s="17">
        <v>0.77500000000000002</v>
      </c>
      <c r="C76" s="10">
        <f t="shared" si="5"/>
        <v>43385.775000000001</v>
      </c>
      <c r="D76">
        <v>3.73</v>
      </c>
      <c r="E76">
        <v>253.58</v>
      </c>
      <c r="F76">
        <v>399.6</v>
      </c>
      <c r="G76">
        <v>800.55</v>
      </c>
      <c r="I76" t="s">
        <v>3</v>
      </c>
      <c r="J76">
        <f t="shared" si="6"/>
        <v>3.73</v>
      </c>
      <c r="K76">
        <f t="shared" si="7"/>
        <v>4.4800000000000182</v>
      </c>
      <c r="L76">
        <f t="shared" si="8"/>
        <v>5.5</v>
      </c>
      <c r="M76">
        <f t="shared" si="9"/>
        <v>8.25</v>
      </c>
    </row>
    <row r="77" spans="1:16" ht="14.45" hidden="1" x14ac:dyDescent="0.3">
      <c r="A77" s="1">
        <v>43385</v>
      </c>
      <c r="B77" s="17">
        <v>0.88958333333333339</v>
      </c>
      <c r="C77" s="10">
        <f t="shared" si="5"/>
        <v>43385.88958333333</v>
      </c>
      <c r="D77">
        <v>2.11</v>
      </c>
      <c r="E77">
        <v>251.43</v>
      </c>
      <c r="F77">
        <v>397</v>
      </c>
      <c r="G77">
        <v>797.35</v>
      </c>
      <c r="I77" t="s">
        <v>3</v>
      </c>
      <c r="J77">
        <f t="shared" si="6"/>
        <v>2.11</v>
      </c>
      <c r="K77">
        <f t="shared" si="7"/>
        <v>2.3300000000000125</v>
      </c>
      <c r="L77">
        <f t="shared" si="8"/>
        <v>2.8999999999999773</v>
      </c>
      <c r="M77">
        <f t="shared" si="9"/>
        <v>5.0500000000000682</v>
      </c>
    </row>
    <row r="78" spans="1:16" ht="14.45" hidden="1" x14ac:dyDescent="0.3">
      <c r="A78" s="1">
        <v>43386</v>
      </c>
      <c r="B78" s="17">
        <v>1.4583333333333332E-2</v>
      </c>
      <c r="C78" s="10">
        <f t="shared" si="5"/>
        <v>43386.01458333333</v>
      </c>
      <c r="D78">
        <v>0.71</v>
      </c>
      <c r="E78">
        <v>249.55</v>
      </c>
      <c r="F78">
        <v>394.8</v>
      </c>
      <c r="G78">
        <v>794.66</v>
      </c>
      <c r="I78" t="s">
        <v>3</v>
      </c>
      <c r="J78">
        <f t="shared" si="6"/>
        <v>0.71</v>
      </c>
      <c r="K78">
        <f t="shared" si="7"/>
        <v>0.45000000000001705</v>
      </c>
      <c r="L78">
        <f t="shared" si="8"/>
        <v>0.69999999999998863</v>
      </c>
      <c r="M78">
        <f t="shared" si="9"/>
        <v>2.3600000000000136</v>
      </c>
    </row>
    <row r="79" spans="1:16" ht="14.45" hidden="1" x14ac:dyDescent="0.3">
      <c r="A79" s="1">
        <v>43387</v>
      </c>
      <c r="B79" s="17">
        <v>0.88958333333333339</v>
      </c>
      <c r="C79" s="10">
        <f t="shared" si="5"/>
        <v>43387.88958333333</v>
      </c>
      <c r="D79">
        <v>-6.25</v>
      </c>
      <c r="E79">
        <v>240.22</v>
      </c>
      <c r="F79">
        <v>383.89</v>
      </c>
      <c r="G79">
        <v>780.84</v>
      </c>
      <c r="I79" t="s">
        <v>3</v>
      </c>
      <c r="J79">
        <f t="shared" si="6"/>
        <v>-6.25</v>
      </c>
      <c r="K79">
        <f t="shared" si="7"/>
        <v>-8.8799999999999955</v>
      </c>
      <c r="L79">
        <f t="shared" si="8"/>
        <v>-10.210000000000036</v>
      </c>
      <c r="M79">
        <f t="shared" si="9"/>
        <v>-11.459999999999923</v>
      </c>
    </row>
    <row r="80" spans="1:16" ht="14.45" hidden="1" x14ac:dyDescent="0.3">
      <c r="A80" s="1">
        <v>43388</v>
      </c>
      <c r="B80" s="17">
        <v>0.13958333333333334</v>
      </c>
      <c r="C80" s="10">
        <f t="shared" si="5"/>
        <v>43388.13958333333</v>
      </c>
      <c r="D80">
        <v>-6.96</v>
      </c>
      <c r="E80">
        <v>239.33</v>
      </c>
      <c r="F80">
        <v>382.83</v>
      </c>
      <c r="G80">
        <v>779.45</v>
      </c>
      <c r="I80" t="s">
        <v>3</v>
      </c>
      <c r="J80">
        <f t="shared" si="6"/>
        <v>-6.96</v>
      </c>
      <c r="K80">
        <f t="shared" si="7"/>
        <v>-9.7699999999999818</v>
      </c>
      <c r="L80">
        <f t="shared" si="8"/>
        <v>-11.270000000000039</v>
      </c>
      <c r="M80">
        <f t="shared" si="9"/>
        <v>-12.849999999999909</v>
      </c>
    </row>
    <row r="81" spans="1:16" ht="14.45" hidden="1" x14ac:dyDescent="0.3">
      <c r="A81" s="1">
        <v>43388</v>
      </c>
      <c r="B81" s="17">
        <v>0.22361111111111109</v>
      </c>
      <c r="C81" s="10">
        <f t="shared" si="5"/>
        <v>43388.223611111112</v>
      </c>
      <c r="D81">
        <v>-7.17</v>
      </c>
      <c r="E81">
        <v>239.09</v>
      </c>
      <c r="F81">
        <v>382.54</v>
      </c>
      <c r="G81">
        <v>779.16</v>
      </c>
      <c r="I81" t="s">
        <v>3</v>
      </c>
      <c r="J81">
        <f t="shared" si="6"/>
        <v>-7.17</v>
      </c>
      <c r="K81">
        <f t="shared" si="7"/>
        <v>-10.009999999999991</v>
      </c>
      <c r="L81">
        <f t="shared" si="8"/>
        <v>-11.560000000000002</v>
      </c>
      <c r="M81">
        <f t="shared" si="9"/>
        <v>-13.139999999999986</v>
      </c>
    </row>
    <row r="82" spans="1:16" x14ac:dyDescent="0.25">
      <c r="A82" s="1">
        <v>43388</v>
      </c>
      <c r="B82" s="17">
        <v>0.39513888888888887</v>
      </c>
      <c r="C82" s="10">
        <f t="shared" si="5"/>
        <v>43388.395138888889</v>
      </c>
      <c r="D82">
        <v>0.01</v>
      </c>
      <c r="E82">
        <v>248.34</v>
      </c>
      <c r="F82">
        <v>393.06</v>
      </c>
      <c r="G82">
        <v>792.38</v>
      </c>
      <c r="H82" t="s">
        <v>1</v>
      </c>
      <c r="I82" t="s">
        <v>2</v>
      </c>
      <c r="J82">
        <f t="shared" si="6"/>
        <v>0.01</v>
      </c>
      <c r="K82">
        <f t="shared" si="7"/>
        <v>-0.75999999999999091</v>
      </c>
      <c r="L82">
        <f t="shared" si="8"/>
        <v>-1.0400000000000205</v>
      </c>
      <c r="M82">
        <f t="shared" si="9"/>
        <v>8.0000000000040927E-2</v>
      </c>
      <c r="P82" t="s">
        <v>162</v>
      </c>
    </row>
    <row r="83" spans="1:16" x14ac:dyDescent="0.25">
      <c r="A83" s="1">
        <v>43388</v>
      </c>
      <c r="B83" s="17">
        <v>0.47291666666666665</v>
      </c>
      <c r="C83" s="10">
        <f t="shared" si="5"/>
        <v>43388.472916666666</v>
      </c>
      <c r="D83">
        <v>1</v>
      </c>
      <c r="E83">
        <v>249.85</v>
      </c>
      <c r="F83">
        <v>394.82</v>
      </c>
      <c r="G83">
        <v>794.56</v>
      </c>
      <c r="I83" t="s">
        <v>2</v>
      </c>
      <c r="J83">
        <f t="shared" si="6"/>
        <v>1</v>
      </c>
      <c r="K83">
        <f t="shared" si="7"/>
        <v>0.75</v>
      </c>
      <c r="L83">
        <f t="shared" si="8"/>
        <v>0.71999999999997044</v>
      </c>
      <c r="M83">
        <f t="shared" si="9"/>
        <v>2.2599999999999909</v>
      </c>
      <c r="P83" t="s">
        <v>87</v>
      </c>
    </row>
    <row r="84" spans="1:16" x14ac:dyDescent="0.25">
      <c r="A84" s="1">
        <v>43388</v>
      </c>
      <c r="B84" s="17">
        <v>0.63958333333333328</v>
      </c>
      <c r="C84" s="10">
        <f t="shared" si="5"/>
        <v>43388.63958333333</v>
      </c>
      <c r="D84">
        <v>3.32</v>
      </c>
      <c r="E84">
        <v>252.88</v>
      </c>
      <c r="F84">
        <v>398.36</v>
      </c>
      <c r="G84">
        <v>798.87</v>
      </c>
      <c r="I84" t="s">
        <v>2</v>
      </c>
      <c r="J84">
        <f t="shared" si="6"/>
        <v>3.32</v>
      </c>
      <c r="K84">
        <f t="shared" si="7"/>
        <v>3.7800000000000011</v>
      </c>
      <c r="L84">
        <f t="shared" si="8"/>
        <v>4.2599999999999909</v>
      </c>
      <c r="M84">
        <f t="shared" si="9"/>
        <v>6.57000000000005</v>
      </c>
      <c r="P84" t="s">
        <v>110</v>
      </c>
    </row>
    <row r="85" spans="1:16" ht="14.45" hidden="1" x14ac:dyDescent="0.3">
      <c r="A85" s="1">
        <v>43388</v>
      </c>
      <c r="B85" s="17">
        <v>0.77500000000000002</v>
      </c>
      <c r="C85" s="10">
        <f t="shared" si="5"/>
        <v>43388.775000000001</v>
      </c>
      <c r="D85">
        <v>5.08</v>
      </c>
      <c r="E85">
        <v>255.24</v>
      </c>
      <c r="F85">
        <v>401.15</v>
      </c>
      <c r="G85">
        <v>802.58</v>
      </c>
      <c r="I85" t="s">
        <v>3</v>
      </c>
      <c r="J85">
        <f t="shared" si="6"/>
        <v>5.08</v>
      </c>
      <c r="K85">
        <f t="shared" si="7"/>
        <v>6.1400000000000148</v>
      </c>
      <c r="L85">
        <f t="shared" si="8"/>
        <v>7.0499999999999545</v>
      </c>
      <c r="M85">
        <f t="shared" si="9"/>
        <v>10.280000000000086</v>
      </c>
    </row>
    <row r="86" spans="1:16" ht="14.45" hidden="1" x14ac:dyDescent="0.3">
      <c r="A86" s="1">
        <v>43388</v>
      </c>
      <c r="B86" s="17">
        <v>0.88958333333333339</v>
      </c>
      <c r="C86" s="10">
        <f t="shared" si="5"/>
        <v>43388.88958333333</v>
      </c>
      <c r="D86">
        <v>4.26</v>
      </c>
      <c r="E86">
        <v>253.51</v>
      </c>
      <c r="F86">
        <v>399.27</v>
      </c>
      <c r="G86">
        <v>800.03</v>
      </c>
      <c r="I86" t="s">
        <v>3</v>
      </c>
      <c r="J86">
        <f t="shared" si="6"/>
        <v>4.26</v>
      </c>
      <c r="K86">
        <f t="shared" si="7"/>
        <v>4.4099999999999966</v>
      </c>
      <c r="L86">
        <f t="shared" si="8"/>
        <v>5.1699999999999591</v>
      </c>
      <c r="M86">
        <f t="shared" si="9"/>
        <v>7.7300000000000182</v>
      </c>
    </row>
    <row r="87" spans="1:16" ht="14.45" hidden="1" x14ac:dyDescent="0.3">
      <c r="A87" s="1">
        <v>43389</v>
      </c>
      <c r="B87" s="17">
        <v>1.4583333333333332E-2</v>
      </c>
      <c r="C87" s="10">
        <f t="shared" si="5"/>
        <v>43389.01458333333</v>
      </c>
      <c r="D87">
        <v>1.45</v>
      </c>
      <c r="E87">
        <v>249.77</v>
      </c>
      <c r="F87">
        <v>394.86</v>
      </c>
      <c r="G87">
        <v>794.57</v>
      </c>
      <c r="I87" t="s">
        <v>3</v>
      </c>
      <c r="J87">
        <f t="shared" si="6"/>
        <v>1.45</v>
      </c>
      <c r="K87">
        <f t="shared" si="7"/>
        <v>0.67000000000001592</v>
      </c>
      <c r="L87">
        <f t="shared" si="8"/>
        <v>0.75999999999999091</v>
      </c>
      <c r="M87">
        <f t="shared" si="9"/>
        <v>2.2700000000000955</v>
      </c>
    </row>
    <row r="88" spans="1:16" ht="14.45" hidden="1" x14ac:dyDescent="0.3">
      <c r="A88" s="1">
        <v>43389</v>
      </c>
      <c r="B88" s="17">
        <v>0.13958333333333334</v>
      </c>
      <c r="C88" s="10">
        <f t="shared" si="5"/>
        <v>43389.13958333333</v>
      </c>
      <c r="D88">
        <v>-1.1499999999999999</v>
      </c>
      <c r="E88">
        <v>246.36</v>
      </c>
      <c r="F88">
        <v>390.86</v>
      </c>
      <c r="G88">
        <v>789.56</v>
      </c>
      <c r="I88" t="s">
        <v>3</v>
      </c>
      <c r="J88">
        <f t="shared" si="6"/>
        <v>-1.1499999999999999</v>
      </c>
      <c r="K88">
        <f t="shared" si="7"/>
        <v>-2.7399999999999807</v>
      </c>
      <c r="L88">
        <f t="shared" si="8"/>
        <v>-3.2400000000000091</v>
      </c>
      <c r="M88">
        <f t="shared" si="9"/>
        <v>-2.7400000000000091</v>
      </c>
    </row>
    <row r="89" spans="1:16" ht="14.45" hidden="1" x14ac:dyDescent="0.3">
      <c r="A89" s="1">
        <v>43389</v>
      </c>
      <c r="B89" s="17">
        <v>0.22361111111111109</v>
      </c>
      <c r="C89" s="10">
        <f t="shared" si="5"/>
        <v>43389.223611111112</v>
      </c>
      <c r="D89">
        <v>-2.68</v>
      </c>
      <c r="E89">
        <v>244.38</v>
      </c>
      <c r="F89">
        <v>388.55</v>
      </c>
      <c r="G89">
        <v>786.6</v>
      </c>
      <c r="I89" t="s">
        <v>3</v>
      </c>
      <c r="J89">
        <f t="shared" si="6"/>
        <v>-2.68</v>
      </c>
      <c r="K89">
        <f t="shared" si="7"/>
        <v>-4.7199999999999989</v>
      </c>
      <c r="L89">
        <f t="shared" si="8"/>
        <v>-5.5500000000000114</v>
      </c>
      <c r="M89">
        <f t="shared" si="9"/>
        <v>-5.6999999999999318</v>
      </c>
    </row>
    <row r="90" spans="1:16" x14ac:dyDescent="0.25">
      <c r="A90" s="1">
        <v>43389</v>
      </c>
      <c r="B90" s="17">
        <v>0.37986111111111115</v>
      </c>
      <c r="C90" s="10">
        <f t="shared" si="5"/>
        <v>43389.379861111112</v>
      </c>
      <c r="D90">
        <v>-0.21</v>
      </c>
      <c r="E90">
        <v>247.87</v>
      </c>
      <c r="F90">
        <v>392.58</v>
      </c>
      <c r="G90">
        <v>791.66</v>
      </c>
      <c r="H90" t="s">
        <v>1</v>
      </c>
      <c r="I90" t="s">
        <v>2</v>
      </c>
      <c r="J90">
        <f t="shared" si="6"/>
        <v>-0.21</v>
      </c>
      <c r="K90">
        <f t="shared" si="7"/>
        <v>-1.2299999999999898</v>
      </c>
      <c r="L90">
        <f t="shared" si="8"/>
        <v>-1.5200000000000387</v>
      </c>
      <c r="M90">
        <f t="shared" si="9"/>
        <v>-0.63999999999998636</v>
      </c>
    </row>
    <row r="91" spans="1:16" x14ac:dyDescent="0.25">
      <c r="A91" s="1">
        <v>43389</v>
      </c>
      <c r="B91" s="17">
        <v>0.47291666666666665</v>
      </c>
      <c r="C91" s="10">
        <f t="shared" si="5"/>
        <v>43389.472916666666</v>
      </c>
      <c r="D91">
        <v>0.55000000000000004</v>
      </c>
      <c r="E91">
        <v>249.35</v>
      </c>
      <c r="F91">
        <v>394.24</v>
      </c>
      <c r="G91">
        <v>793.69</v>
      </c>
      <c r="I91" t="s">
        <v>2</v>
      </c>
      <c r="J91">
        <f t="shared" si="6"/>
        <v>0.55000000000000004</v>
      </c>
      <c r="K91">
        <f t="shared" si="7"/>
        <v>0.25</v>
      </c>
      <c r="L91">
        <f t="shared" si="8"/>
        <v>0.13999999999998636</v>
      </c>
      <c r="M91">
        <f t="shared" si="9"/>
        <v>1.3900000000001</v>
      </c>
      <c r="P91" t="s">
        <v>163</v>
      </c>
    </row>
    <row r="92" spans="1:16" ht="14.45" hidden="1" x14ac:dyDescent="0.3">
      <c r="A92" s="1">
        <v>43389</v>
      </c>
      <c r="B92" s="17">
        <v>0.63958333333333328</v>
      </c>
      <c r="C92" s="10">
        <f t="shared" si="5"/>
        <v>43389.63958333333</v>
      </c>
      <c r="D92">
        <v>3.56</v>
      </c>
      <c r="E92">
        <v>253.26</v>
      </c>
      <c r="F92">
        <v>398.86</v>
      </c>
      <c r="G92">
        <v>799.33</v>
      </c>
      <c r="I92" t="s">
        <v>3</v>
      </c>
      <c r="J92">
        <f t="shared" si="6"/>
        <v>3.56</v>
      </c>
      <c r="K92">
        <f t="shared" si="7"/>
        <v>4.1599999999999966</v>
      </c>
      <c r="L92">
        <f t="shared" si="8"/>
        <v>4.7599999999999909</v>
      </c>
      <c r="M92">
        <f t="shared" si="9"/>
        <v>7.0300000000000864</v>
      </c>
      <c r="P92" t="s">
        <v>87</v>
      </c>
    </row>
    <row r="93" spans="1:16" ht="14.45" hidden="1" x14ac:dyDescent="0.3">
      <c r="A93" s="1">
        <v>43389</v>
      </c>
      <c r="B93" s="17">
        <v>0.77500000000000002</v>
      </c>
      <c r="C93" s="10">
        <f t="shared" si="5"/>
        <v>43389.775000000001</v>
      </c>
      <c r="D93">
        <v>5.34</v>
      </c>
      <c r="E93">
        <v>255.19</v>
      </c>
      <c r="F93">
        <v>401.26</v>
      </c>
      <c r="G93">
        <v>803.04</v>
      </c>
      <c r="I93" t="s">
        <v>3</v>
      </c>
      <c r="J93">
        <f t="shared" si="6"/>
        <v>5.34</v>
      </c>
      <c r="K93">
        <f t="shared" si="7"/>
        <v>6.0900000000000034</v>
      </c>
      <c r="L93">
        <f t="shared" si="8"/>
        <v>7.1599999999999682</v>
      </c>
      <c r="M93">
        <f t="shared" si="9"/>
        <v>10.740000000000009</v>
      </c>
      <c r="P93" t="s">
        <v>110</v>
      </c>
    </row>
    <row r="94" spans="1:16" ht="14.45" hidden="1" x14ac:dyDescent="0.3">
      <c r="A94" s="1">
        <v>43389</v>
      </c>
      <c r="B94" s="17">
        <v>0.88958333333333339</v>
      </c>
      <c r="C94" s="10">
        <f t="shared" si="5"/>
        <v>43389.88958333333</v>
      </c>
      <c r="D94">
        <v>3.69</v>
      </c>
      <c r="E94">
        <v>252.8</v>
      </c>
      <c r="F94">
        <v>398.47</v>
      </c>
      <c r="G94">
        <v>799.54</v>
      </c>
      <c r="I94" t="s">
        <v>3</v>
      </c>
      <c r="J94">
        <f t="shared" si="6"/>
        <v>3.69</v>
      </c>
      <c r="K94">
        <f t="shared" si="7"/>
        <v>3.7000000000000171</v>
      </c>
      <c r="L94">
        <f t="shared" si="8"/>
        <v>4.3700000000000045</v>
      </c>
      <c r="M94">
        <f t="shared" si="9"/>
        <v>7.2400000000000091</v>
      </c>
    </row>
    <row r="95" spans="1:16" ht="14.45" hidden="1" x14ac:dyDescent="0.3">
      <c r="A95" s="1">
        <v>43390</v>
      </c>
      <c r="B95" s="17">
        <v>1.4583333333333332E-2</v>
      </c>
      <c r="C95" s="10">
        <f t="shared" si="5"/>
        <v>43390.01458333333</v>
      </c>
      <c r="D95">
        <v>1.94</v>
      </c>
      <c r="E95">
        <v>250.56</v>
      </c>
      <c r="F95">
        <v>395.75</v>
      </c>
      <c r="G95">
        <v>796.18</v>
      </c>
      <c r="I95" t="s">
        <v>3</v>
      </c>
      <c r="J95">
        <f t="shared" si="6"/>
        <v>1.94</v>
      </c>
      <c r="K95">
        <f t="shared" si="7"/>
        <v>1.460000000000008</v>
      </c>
      <c r="L95">
        <f t="shared" si="8"/>
        <v>1.6499999999999773</v>
      </c>
      <c r="M95">
        <f t="shared" si="9"/>
        <v>3.8799999999999955</v>
      </c>
    </row>
    <row r="96" spans="1:16" ht="14.45" hidden="1" x14ac:dyDescent="0.3">
      <c r="A96" s="1">
        <v>43390</v>
      </c>
      <c r="B96" s="17">
        <v>0.13958333333333334</v>
      </c>
      <c r="C96" s="10">
        <f t="shared" si="5"/>
        <v>43390.13958333333</v>
      </c>
      <c r="D96">
        <v>1</v>
      </c>
      <c r="E96">
        <v>249.35</v>
      </c>
      <c r="F96">
        <v>394.32</v>
      </c>
      <c r="G96">
        <v>794.39</v>
      </c>
      <c r="I96" t="s">
        <v>3</v>
      </c>
      <c r="J96">
        <f t="shared" si="6"/>
        <v>1</v>
      </c>
      <c r="K96">
        <f t="shared" si="7"/>
        <v>0.25</v>
      </c>
      <c r="L96">
        <f t="shared" si="8"/>
        <v>0.21999999999997044</v>
      </c>
      <c r="M96">
        <f t="shared" si="9"/>
        <v>2.0900000000000318</v>
      </c>
    </row>
    <row r="97" spans="1:16" ht="14.45" hidden="1" x14ac:dyDescent="0.3">
      <c r="A97" s="1">
        <v>43390</v>
      </c>
      <c r="B97" s="17">
        <v>0.22361111111111109</v>
      </c>
      <c r="C97" s="10">
        <f t="shared" si="5"/>
        <v>43390.223611111112</v>
      </c>
      <c r="D97">
        <v>0.19</v>
      </c>
      <c r="E97">
        <v>248.32</v>
      </c>
      <c r="F97">
        <v>393.06</v>
      </c>
      <c r="G97">
        <v>792.69</v>
      </c>
      <c r="I97" t="s">
        <v>3</v>
      </c>
      <c r="J97">
        <f t="shared" si="6"/>
        <v>0.19</v>
      </c>
      <c r="K97">
        <f t="shared" si="7"/>
        <v>-0.78000000000000114</v>
      </c>
      <c r="L97">
        <f t="shared" si="8"/>
        <v>-1.0400000000000205</v>
      </c>
      <c r="M97">
        <f t="shared" si="9"/>
        <v>0.39000000000010004</v>
      </c>
    </row>
    <row r="98" spans="1:16" x14ac:dyDescent="0.25">
      <c r="A98" s="1">
        <v>43390</v>
      </c>
      <c r="B98" s="17">
        <v>0.3840277777777778</v>
      </c>
      <c r="C98" s="10">
        <f t="shared" si="5"/>
        <v>43390.384027777778</v>
      </c>
      <c r="D98">
        <v>-0.06</v>
      </c>
      <c r="E98">
        <v>248.14</v>
      </c>
      <c r="F98">
        <v>392.7</v>
      </c>
      <c r="G98">
        <v>792.15</v>
      </c>
      <c r="H98" t="s">
        <v>1</v>
      </c>
      <c r="I98" t="s">
        <v>2</v>
      </c>
      <c r="J98">
        <f t="shared" si="6"/>
        <v>-0.06</v>
      </c>
      <c r="K98">
        <f t="shared" si="7"/>
        <v>-0.96000000000000796</v>
      </c>
      <c r="L98">
        <f t="shared" si="8"/>
        <v>-1.4000000000000341</v>
      </c>
      <c r="M98">
        <f t="shared" si="9"/>
        <v>-0.14999999999997726</v>
      </c>
    </row>
    <row r="99" spans="1:16" x14ac:dyDescent="0.25">
      <c r="A99" s="1">
        <v>43390</v>
      </c>
      <c r="B99" s="17">
        <v>0.47291666666666665</v>
      </c>
      <c r="C99" s="10">
        <f t="shared" si="5"/>
        <v>43390.472916666666</v>
      </c>
      <c r="D99">
        <v>0.45</v>
      </c>
      <c r="E99">
        <v>249.06</v>
      </c>
      <c r="F99">
        <v>393.76</v>
      </c>
      <c r="G99">
        <v>793.11</v>
      </c>
      <c r="I99" t="s">
        <v>2</v>
      </c>
      <c r="J99">
        <f t="shared" si="6"/>
        <v>0.45</v>
      </c>
      <c r="K99">
        <f t="shared" si="7"/>
        <v>-3.9999999999992042E-2</v>
      </c>
      <c r="L99">
        <f t="shared" si="8"/>
        <v>-0.34000000000003183</v>
      </c>
      <c r="M99">
        <f t="shared" si="9"/>
        <v>0.81000000000005912</v>
      </c>
      <c r="P99" t="s">
        <v>164</v>
      </c>
    </row>
    <row r="100" spans="1:16" x14ac:dyDescent="0.25">
      <c r="A100" s="1">
        <v>43390</v>
      </c>
      <c r="B100" s="17">
        <v>0.63958333333333328</v>
      </c>
      <c r="C100" s="10">
        <f t="shared" si="5"/>
        <v>43390.63958333333</v>
      </c>
      <c r="D100">
        <v>5.6</v>
      </c>
      <c r="E100">
        <v>256.11</v>
      </c>
      <c r="F100">
        <v>402.03</v>
      </c>
      <c r="G100">
        <v>803.29</v>
      </c>
      <c r="I100" t="s">
        <v>2</v>
      </c>
      <c r="J100">
        <f t="shared" si="6"/>
        <v>5.6</v>
      </c>
      <c r="K100">
        <f t="shared" si="7"/>
        <v>7.0100000000000193</v>
      </c>
      <c r="L100">
        <f t="shared" si="8"/>
        <v>7.92999999999995</v>
      </c>
      <c r="M100">
        <f t="shared" si="9"/>
        <v>10.990000000000009</v>
      </c>
      <c r="P100" t="s">
        <v>87</v>
      </c>
    </row>
    <row r="101" spans="1:16" ht="14.45" hidden="1" x14ac:dyDescent="0.3">
      <c r="A101" s="1">
        <v>43390</v>
      </c>
      <c r="B101" s="17">
        <v>0.77500000000000002</v>
      </c>
      <c r="C101" s="10">
        <f t="shared" si="5"/>
        <v>43390.775000000001</v>
      </c>
      <c r="D101">
        <v>9.4600000000000009</v>
      </c>
      <c r="E101">
        <v>261.08</v>
      </c>
      <c r="F101">
        <v>407.89</v>
      </c>
      <c r="G101">
        <v>811.12</v>
      </c>
      <c r="I101" t="s">
        <v>3</v>
      </c>
      <c r="J101">
        <f t="shared" si="6"/>
        <v>9.4600000000000009</v>
      </c>
      <c r="K101">
        <f t="shared" si="7"/>
        <v>11.97999999999999</v>
      </c>
      <c r="L101">
        <f t="shared" si="8"/>
        <v>13.789999999999964</v>
      </c>
      <c r="M101">
        <f t="shared" si="9"/>
        <v>18.82000000000005</v>
      </c>
      <c r="P101" t="s">
        <v>110</v>
      </c>
    </row>
    <row r="102" spans="1:16" ht="14.45" hidden="1" x14ac:dyDescent="0.3">
      <c r="A102" s="1">
        <v>43390</v>
      </c>
      <c r="B102" s="17">
        <v>0.88958333333333339</v>
      </c>
      <c r="C102" s="10">
        <f t="shared" si="5"/>
        <v>43390.88958333333</v>
      </c>
      <c r="D102">
        <v>10.42</v>
      </c>
      <c r="E102">
        <v>262.14</v>
      </c>
      <c r="F102">
        <v>409.12</v>
      </c>
      <c r="G102">
        <v>812.64</v>
      </c>
      <c r="I102" t="s">
        <v>3</v>
      </c>
      <c r="J102">
        <f t="shared" si="6"/>
        <v>10.42</v>
      </c>
      <c r="K102">
        <f t="shared" si="7"/>
        <v>13.039999999999992</v>
      </c>
      <c r="L102">
        <f t="shared" si="8"/>
        <v>15.019999999999982</v>
      </c>
      <c r="M102">
        <f t="shared" si="9"/>
        <v>20.340000000000032</v>
      </c>
    </row>
    <row r="103" spans="1:16" ht="14.45" hidden="1" x14ac:dyDescent="0.3">
      <c r="A103" s="1">
        <v>43391</v>
      </c>
      <c r="B103" s="17">
        <v>1.4583333333333332E-2</v>
      </c>
      <c r="C103" s="10">
        <f>A103+B103</f>
        <v>43391.01458333333</v>
      </c>
      <c r="D103">
        <v>10.75</v>
      </c>
      <c r="E103">
        <v>262.55</v>
      </c>
      <c r="F103">
        <v>409.49</v>
      </c>
      <c r="G103">
        <v>813.23</v>
      </c>
      <c r="I103" t="s">
        <v>3</v>
      </c>
      <c r="J103">
        <f t="shared" si="6"/>
        <v>10.75</v>
      </c>
      <c r="K103">
        <f t="shared" si="7"/>
        <v>13.450000000000017</v>
      </c>
      <c r="L103">
        <f t="shared" si="8"/>
        <v>15.389999999999986</v>
      </c>
      <c r="M103">
        <f t="shared" si="9"/>
        <v>20.930000000000064</v>
      </c>
    </row>
    <row r="104" spans="1:16" ht="14.45" hidden="1" x14ac:dyDescent="0.3">
      <c r="A104" s="1">
        <v>43391</v>
      </c>
      <c r="B104" s="17">
        <v>0.13958333333333334</v>
      </c>
      <c r="C104" s="10">
        <f t="shared" ref="C104:C167" si="10">A104+B104</f>
        <v>43391.13958333333</v>
      </c>
      <c r="D104">
        <v>11.28</v>
      </c>
      <c r="E104">
        <v>263.23</v>
      </c>
      <c r="F104">
        <v>410.29</v>
      </c>
      <c r="G104">
        <v>814.17</v>
      </c>
      <c r="I104" t="s">
        <v>3</v>
      </c>
      <c r="J104">
        <f t="shared" si="6"/>
        <v>11.28</v>
      </c>
      <c r="K104">
        <f t="shared" si="7"/>
        <v>14.130000000000024</v>
      </c>
      <c r="L104">
        <f t="shared" si="8"/>
        <v>16.189999999999998</v>
      </c>
      <c r="M104">
        <f t="shared" si="9"/>
        <v>21.870000000000005</v>
      </c>
    </row>
    <row r="105" spans="1:16" ht="14.45" hidden="1" x14ac:dyDescent="0.3">
      <c r="A105" s="1">
        <v>43391</v>
      </c>
      <c r="B105" s="17">
        <v>0.22361111111111109</v>
      </c>
      <c r="C105" s="10">
        <f t="shared" si="10"/>
        <v>43391.223611111112</v>
      </c>
      <c r="D105">
        <v>11.66</v>
      </c>
      <c r="E105">
        <v>263.79000000000002</v>
      </c>
      <c r="F105">
        <v>410.9</v>
      </c>
      <c r="G105">
        <v>815</v>
      </c>
      <c r="I105" t="s">
        <v>3</v>
      </c>
      <c r="J105">
        <f t="shared" si="6"/>
        <v>11.66</v>
      </c>
      <c r="K105">
        <f t="shared" si="7"/>
        <v>14.690000000000026</v>
      </c>
      <c r="L105">
        <f t="shared" si="8"/>
        <v>16.799999999999955</v>
      </c>
      <c r="M105">
        <f t="shared" si="9"/>
        <v>22.700000000000045</v>
      </c>
    </row>
    <row r="106" spans="1:16" ht="14.45" hidden="1" x14ac:dyDescent="0.3">
      <c r="A106" s="1">
        <v>43391</v>
      </c>
      <c r="B106" s="17">
        <v>0.47291666666666665</v>
      </c>
      <c r="C106" s="10">
        <f t="shared" si="10"/>
        <v>43391.472916666666</v>
      </c>
      <c r="D106">
        <v>12.77</v>
      </c>
      <c r="E106">
        <v>265.37</v>
      </c>
      <c r="F106">
        <v>412.78</v>
      </c>
      <c r="G106">
        <v>816.82</v>
      </c>
      <c r="I106" t="s">
        <v>3</v>
      </c>
      <c r="J106">
        <f t="shared" si="6"/>
        <v>12.77</v>
      </c>
      <c r="K106">
        <f t="shared" si="7"/>
        <v>16.27000000000001</v>
      </c>
      <c r="L106">
        <f t="shared" si="8"/>
        <v>18.67999999999995</v>
      </c>
      <c r="M106">
        <f t="shared" si="9"/>
        <v>24.520000000000095</v>
      </c>
    </row>
    <row r="107" spans="1:16" ht="14.45" hidden="1" x14ac:dyDescent="0.3">
      <c r="A107" s="1">
        <v>43391</v>
      </c>
      <c r="B107" s="17">
        <v>0.63958333333333328</v>
      </c>
      <c r="C107" s="10">
        <f t="shared" si="10"/>
        <v>43391.63958333333</v>
      </c>
      <c r="D107">
        <v>13.79</v>
      </c>
      <c r="E107">
        <v>266.63</v>
      </c>
      <c r="F107">
        <v>414.25</v>
      </c>
      <c r="G107">
        <v>818.95</v>
      </c>
      <c r="I107" t="s">
        <v>3</v>
      </c>
      <c r="J107">
        <f t="shared" si="6"/>
        <v>13.79</v>
      </c>
      <c r="K107">
        <f t="shared" si="7"/>
        <v>17.53</v>
      </c>
      <c r="L107">
        <f t="shared" si="8"/>
        <v>20.149999999999977</v>
      </c>
      <c r="M107">
        <f t="shared" si="9"/>
        <v>26.650000000000091</v>
      </c>
    </row>
    <row r="108" spans="1:16" ht="14.45" hidden="1" x14ac:dyDescent="0.3">
      <c r="A108" s="1">
        <v>43391</v>
      </c>
      <c r="B108" s="17">
        <v>0.77500000000000002</v>
      </c>
      <c r="C108" s="10">
        <f t="shared" si="10"/>
        <v>43391.775000000001</v>
      </c>
      <c r="D108">
        <v>13.8</v>
      </c>
      <c r="E108">
        <v>266.66000000000003</v>
      </c>
      <c r="F108">
        <v>414.37</v>
      </c>
      <c r="G108">
        <v>818.94</v>
      </c>
      <c r="I108" t="s">
        <v>3</v>
      </c>
      <c r="J108">
        <f t="shared" si="6"/>
        <v>13.8</v>
      </c>
      <c r="K108">
        <f t="shared" si="7"/>
        <v>17.560000000000031</v>
      </c>
      <c r="L108">
        <f t="shared" si="8"/>
        <v>20.269999999999982</v>
      </c>
      <c r="M108">
        <f t="shared" si="9"/>
        <v>26.6400000000001</v>
      </c>
    </row>
    <row r="109" spans="1:16" ht="14.45" hidden="1" x14ac:dyDescent="0.3">
      <c r="A109" s="1">
        <v>43391</v>
      </c>
      <c r="B109" s="17">
        <v>0.88958333333333339</v>
      </c>
      <c r="C109" s="10">
        <f t="shared" si="10"/>
        <v>43391.88958333333</v>
      </c>
      <c r="D109">
        <v>14.65</v>
      </c>
      <c r="E109">
        <v>267.99</v>
      </c>
      <c r="F109">
        <v>415.75</v>
      </c>
      <c r="G109">
        <v>820.75</v>
      </c>
      <c r="I109" t="s">
        <v>3</v>
      </c>
      <c r="J109">
        <f t="shared" si="6"/>
        <v>14.65</v>
      </c>
      <c r="K109">
        <f t="shared" si="7"/>
        <v>18.890000000000015</v>
      </c>
      <c r="L109">
        <f t="shared" si="8"/>
        <v>21.649999999999977</v>
      </c>
      <c r="M109">
        <f t="shared" si="9"/>
        <v>28.450000000000045</v>
      </c>
    </row>
    <row r="110" spans="1:16" ht="14.45" hidden="1" x14ac:dyDescent="0.3">
      <c r="A110" s="1">
        <v>43392</v>
      </c>
      <c r="B110" s="17">
        <v>1.4583333333333332E-2</v>
      </c>
      <c r="C110" s="10">
        <f t="shared" si="10"/>
        <v>43392.01458333333</v>
      </c>
      <c r="D110">
        <v>16.510000000000002</v>
      </c>
      <c r="E110">
        <v>270.51</v>
      </c>
      <c r="F110">
        <v>418.68</v>
      </c>
      <c r="G110">
        <v>824.38</v>
      </c>
      <c r="I110" t="s">
        <v>3</v>
      </c>
      <c r="J110">
        <f t="shared" si="6"/>
        <v>16.510000000000002</v>
      </c>
      <c r="K110">
        <f t="shared" si="7"/>
        <v>21.409999999999997</v>
      </c>
      <c r="L110">
        <f t="shared" si="8"/>
        <v>24.579999999999984</v>
      </c>
      <c r="M110">
        <f t="shared" si="9"/>
        <v>32.080000000000041</v>
      </c>
    </row>
    <row r="111" spans="1:16" ht="14.45" hidden="1" x14ac:dyDescent="0.3">
      <c r="A111" s="1">
        <v>43392</v>
      </c>
      <c r="B111" s="17">
        <v>0.13958333333333334</v>
      </c>
      <c r="C111" s="10">
        <f t="shared" si="10"/>
        <v>43392.13958333333</v>
      </c>
      <c r="D111">
        <v>18.53</v>
      </c>
      <c r="E111">
        <v>273.16000000000003</v>
      </c>
      <c r="F111">
        <v>421.74</v>
      </c>
      <c r="G111">
        <v>828.31</v>
      </c>
      <c r="I111" t="s">
        <v>3</v>
      </c>
      <c r="J111">
        <f t="shared" si="6"/>
        <v>18.53</v>
      </c>
      <c r="K111">
        <f t="shared" si="7"/>
        <v>24.060000000000031</v>
      </c>
      <c r="L111">
        <f t="shared" si="8"/>
        <v>27.639999999999986</v>
      </c>
      <c r="M111">
        <f t="shared" si="9"/>
        <v>36.009999999999991</v>
      </c>
    </row>
    <row r="112" spans="1:16" ht="14.45" hidden="1" x14ac:dyDescent="0.3">
      <c r="A112" s="1">
        <v>43392</v>
      </c>
      <c r="B112" s="17">
        <v>0.22361111111111109</v>
      </c>
      <c r="C112" s="10">
        <f t="shared" si="10"/>
        <v>43392.223611111112</v>
      </c>
      <c r="D112">
        <v>19.5</v>
      </c>
      <c r="E112">
        <v>274.52</v>
      </c>
      <c r="F112">
        <v>423.32</v>
      </c>
      <c r="G112">
        <v>830.32</v>
      </c>
      <c r="I112" t="s">
        <v>3</v>
      </c>
      <c r="J112">
        <f t="shared" si="6"/>
        <v>19.5</v>
      </c>
      <c r="K112">
        <f t="shared" si="7"/>
        <v>25.419999999999987</v>
      </c>
      <c r="L112">
        <f t="shared" si="8"/>
        <v>29.21999999999997</v>
      </c>
      <c r="M112">
        <f t="shared" si="9"/>
        <v>38.020000000000095</v>
      </c>
    </row>
    <row r="113" spans="1:13" ht="14.45" hidden="1" x14ac:dyDescent="0.3">
      <c r="A113" s="1">
        <v>43392</v>
      </c>
      <c r="B113" s="17">
        <v>0.47291666666666665</v>
      </c>
      <c r="C113" s="10">
        <f t="shared" si="10"/>
        <v>43392.472916666666</v>
      </c>
      <c r="D113">
        <v>20.59</v>
      </c>
      <c r="E113">
        <v>275.52999999999997</v>
      </c>
      <c r="F113">
        <v>424.55</v>
      </c>
      <c r="G113">
        <v>831.72</v>
      </c>
      <c r="I113" t="s">
        <v>3</v>
      </c>
      <c r="J113">
        <f t="shared" si="6"/>
        <v>20.59</v>
      </c>
      <c r="K113">
        <f t="shared" si="7"/>
        <v>26.429999999999978</v>
      </c>
      <c r="L113">
        <f t="shared" si="8"/>
        <v>30.449999999999989</v>
      </c>
      <c r="M113">
        <f t="shared" si="9"/>
        <v>39.420000000000073</v>
      </c>
    </row>
    <row r="114" spans="1:13" ht="14.45" hidden="1" x14ac:dyDescent="0.3">
      <c r="A114" s="1">
        <v>43392</v>
      </c>
      <c r="B114" s="17">
        <v>0.63958333333333328</v>
      </c>
      <c r="C114" s="10">
        <f t="shared" si="10"/>
        <v>43392.63958333333</v>
      </c>
      <c r="D114">
        <v>18.850000000000001</v>
      </c>
      <c r="E114">
        <v>273.27999999999997</v>
      </c>
      <c r="F114">
        <v>42.05</v>
      </c>
      <c r="G114">
        <v>828.7</v>
      </c>
      <c r="I114" t="s">
        <v>3</v>
      </c>
      <c r="J114">
        <f t="shared" si="6"/>
        <v>18.850000000000001</v>
      </c>
      <c r="K114">
        <f t="shared" si="7"/>
        <v>24.179999999999978</v>
      </c>
      <c r="L114">
        <f t="shared" si="8"/>
        <v>-352.05</v>
      </c>
      <c r="M114">
        <f t="shared" si="9"/>
        <v>36.400000000000091</v>
      </c>
    </row>
    <row r="115" spans="1:13" ht="14.45" hidden="1" x14ac:dyDescent="0.3">
      <c r="A115" s="1">
        <v>43392</v>
      </c>
      <c r="B115" s="17">
        <v>0.77500000000000002</v>
      </c>
      <c r="C115" s="10">
        <f t="shared" si="10"/>
        <v>43392.775000000001</v>
      </c>
      <c r="D115">
        <v>18.46</v>
      </c>
      <c r="E115">
        <v>272.77</v>
      </c>
      <c r="F115">
        <v>421.51</v>
      </c>
      <c r="G115">
        <v>828.05</v>
      </c>
      <c r="I115" t="s">
        <v>3</v>
      </c>
      <c r="J115">
        <f t="shared" si="6"/>
        <v>18.46</v>
      </c>
      <c r="K115">
        <f t="shared" si="7"/>
        <v>23.669999999999987</v>
      </c>
      <c r="L115">
        <f t="shared" si="8"/>
        <v>27.409999999999968</v>
      </c>
      <c r="M115">
        <f t="shared" si="9"/>
        <v>35.75</v>
      </c>
    </row>
    <row r="116" spans="1:13" ht="14.45" hidden="1" x14ac:dyDescent="0.3">
      <c r="A116" s="1">
        <v>43392</v>
      </c>
      <c r="B116" s="17">
        <v>0.88958333333333339</v>
      </c>
      <c r="C116" s="10">
        <f t="shared" si="10"/>
        <v>43392.88958333333</v>
      </c>
      <c r="D116">
        <v>18.14</v>
      </c>
      <c r="E116">
        <v>272.39999999999998</v>
      </c>
      <c r="F116">
        <v>420.94</v>
      </c>
      <c r="G116">
        <v>827.41</v>
      </c>
      <c r="I116" t="s">
        <v>3</v>
      </c>
      <c r="J116">
        <f t="shared" si="6"/>
        <v>18.14</v>
      </c>
      <c r="K116">
        <f t="shared" si="7"/>
        <v>23.299999999999983</v>
      </c>
      <c r="L116">
        <f t="shared" si="8"/>
        <v>26.839999999999975</v>
      </c>
      <c r="M116">
        <f t="shared" si="9"/>
        <v>35.110000000000014</v>
      </c>
    </row>
    <row r="117" spans="1:13" ht="14.45" hidden="1" x14ac:dyDescent="0.3">
      <c r="A117" s="1">
        <v>43393</v>
      </c>
      <c r="B117" s="17">
        <v>1.4583333333333332E-2</v>
      </c>
      <c r="C117" s="10">
        <f t="shared" si="10"/>
        <v>43393.01458333333</v>
      </c>
      <c r="D117">
        <v>18.28</v>
      </c>
      <c r="E117">
        <v>272.54000000000002</v>
      </c>
      <c r="F117">
        <v>421.06</v>
      </c>
      <c r="G117">
        <v>827.46</v>
      </c>
      <c r="I117" t="s">
        <v>3</v>
      </c>
      <c r="J117">
        <f t="shared" si="6"/>
        <v>18.28</v>
      </c>
      <c r="K117">
        <f t="shared" si="7"/>
        <v>23.440000000000026</v>
      </c>
      <c r="L117">
        <f t="shared" si="8"/>
        <v>26.95999999999998</v>
      </c>
      <c r="M117">
        <f t="shared" si="9"/>
        <v>35.160000000000082</v>
      </c>
    </row>
    <row r="118" spans="1:13" ht="14.45" hidden="1" x14ac:dyDescent="0.3">
      <c r="A118" s="1">
        <v>43394</v>
      </c>
      <c r="B118" s="17">
        <v>0.89027777777777783</v>
      </c>
      <c r="C118" s="10">
        <f t="shared" si="10"/>
        <v>43394.890277777777</v>
      </c>
      <c r="D118">
        <v>15.52</v>
      </c>
      <c r="E118">
        <v>268.64</v>
      </c>
      <c r="F118">
        <v>416.53</v>
      </c>
      <c r="G118">
        <v>821.57</v>
      </c>
      <c r="I118" t="s">
        <v>3</v>
      </c>
      <c r="J118">
        <f t="shared" si="6"/>
        <v>15.52</v>
      </c>
      <c r="K118">
        <f t="shared" si="7"/>
        <v>19.539999999999992</v>
      </c>
      <c r="L118">
        <f t="shared" si="8"/>
        <v>22.42999999999995</v>
      </c>
      <c r="M118">
        <f t="shared" si="9"/>
        <v>29.270000000000095</v>
      </c>
    </row>
    <row r="119" spans="1:13" ht="14.45" hidden="1" x14ac:dyDescent="0.3">
      <c r="A119" s="1">
        <v>43395</v>
      </c>
      <c r="B119" s="17">
        <v>0.13958333333333334</v>
      </c>
      <c r="C119" s="10">
        <f t="shared" si="10"/>
        <v>43395.13958333333</v>
      </c>
      <c r="D119">
        <v>15.1</v>
      </c>
      <c r="E119">
        <v>268.02</v>
      </c>
      <c r="F119">
        <v>415.83</v>
      </c>
      <c r="G119">
        <v>820.71</v>
      </c>
      <c r="I119" t="s">
        <v>3</v>
      </c>
      <c r="J119">
        <f t="shared" si="6"/>
        <v>15.1</v>
      </c>
      <c r="K119">
        <f t="shared" si="7"/>
        <v>18.919999999999987</v>
      </c>
      <c r="L119">
        <f t="shared" si="8"/>
        <v>21.729999999999961</v>
      </c>
      <c r="M119">
        <f t="shared" si="9"/>
        <v>28.410000000000082</v>
      </c>
    </row>
    <row r="120" spans="1:13" ht="14.45" hidden="1" x14ac:dyDescent="0.3">
      <c r="A120" s="1">
        <v>43395</v>
      </c>
      <c r="B120" s="17">
        <v>0.22361111111111109</v>
      </c>
      <c r="C120" s="10">
        <f t="shared" si="10"/>
        <v>43395.223611111112</v>
      </c>
      <c r="D120">
        <v>14.98</v>
      </c>
      <c r="E120">
        <v>268.04000000000002</v>
      </c>
      <c r="F120">
        <v>415.82</v>
      </c>
      <c r="G120">
        <v>820.71</v>
      </c>
      <c r="I120" t="s">
        <v>3</v>
      </c>
      <c r="J120">
        <f t="shared" si="6"/>
        <v>14.98</v>
      </c>
      <c r="K120">
        <f t="shared" si="7"/>
        <v>18.940000000000026</v>
      </c>
      <c r="L120">
        <f t="shared" si="8"/>
        <v>21.71999999999997</v>
      </c>
      <c r="M120">
        <f t="shared" si="9"/>
        <v>28.410000000000082</v>
      </c>
    </row>
    <row r="121" spans="1:13" ht="14.45" hidden="1" x14ac:dyDescent="0.3">
      <c r="A121" s="1">
        <v>43395</v>
      </c>
      <c r="B121" s="17">
        <v>0.47291666666666665</v>
      </c>
      <c r="C121" s="10">
        <f t="shared" si="10"/>
        <v>43395.472916666666</v>
      </c>
      <c r="D121">
        <v>16.59</v>
      </c>
      <c r="E121">
        <v>269.97000000000003</v>
      </c>
      <c r="F121">
        <v>418.05</v>
      </c>
      <c r="G121">
        <v>823.4</v>
      </c>
      <c r="I121" t="s">
        <v>3</v>
      </c>
      <c r="J121">
        <f t="shared" si="6"/>
        <v>16.59</v>
      </c>
      <c r="K121">
        <f t="shared" si="7"/>
        <v>20.870000000000033</v>
      </c>
      <c r="L121">
        <f t="shared" si="8"/>
        <v>23.949999999999989</v>
      </c>
      <c r="M121">
        <f t="shared" si="9"/>
        <v>31.100000000000023</v>
      </c>
    </row>
    <row r="122" spans="1:13" ht="14.45" hidden="1" x14ac:dyDescent="0.3">
      <c r="A122" s="1">
        <v>43395</v>
      </c>
      <c r="B122" s="17">
        <v>0.64027777777777783</v>
      </c>
      <c r="C122" s="10">
        <f t="shared" si="10"/>
        <v>43395.640277777777</v>
      </c>
      <c r="D122">
        <v>14.7</v>
      </c>
      <c r="E122">
        <v>267.52999999999997</v>
      </c>
      <c r="F122">
        <v>415.19</v>
      </c>
      <c r="G122">
        <v>819.64</v>
      </c>
      <c r="I122" t="s">
        <v>3</v>
      </c>
      <c r="J122">
        <f t="shared" si="6"/>
        <v>14.7</v>
      </c>
      <c r="K122">
        <f t="shared" si="7"/>
        <v>18.429999999999978</v>
      </c>
      <c r="L122">
        <f t="shared" si="8"/>
        <v>21.089999999999975</v>
      </c>
      <c r="M122">
        <f t="shared" si="9"/>
        <v>27.340000000000032</v>
      </c>
    </row>
    <row r="123" spans="1:13" ht="14.45" hidden="1" x14ac:dyDescent="0.3">
      <c r="A123" s="1">
        <v>43395</v>
      </c>
      <c r="B123" s="17">
        <v>0.77569444444444446</v>
      </c>
      <c r="C123" s="10">
        <f t="shared" si="10"/>
        <v>43395.775694444441</v>
      </c>
      <c r="D123">
        <v>15.94</v>
      </c>
      <c r="E123">
        <v>269.38</v>
      </c>
      <c r="F123">
        <v>417.29</v>
      </c>
      <c r="G123">
        <v>822.32</v>
      </c>
      <c r="I123" t="s">
        <v>3</v>
      </c>
      <c r="J123">
        <f t="shared" si="6"/>
        <v>15.94</v>
      </c>
      <c r="K123">
        <f t="shared" si="7"/>
        <v>20.28</v>
      </c>
      <c r="L123">
        <f t="shared" si="8"/>
        <v>23.189999999999998</v>
      </c>
      <c r="M123">
        <f t="shared" si="9"/>
        <v>30.020000000000095</v>
      </c>
    </row>
    <row r="124" spans="1:13" ht="14.45" hidden="1" x14ac:dyDescent="0.3">
      <c r="A124" s="1">
        <v>43395</v>
      </c>
      <c r="B124" s="17">
        <v>0.88958333333333339</v>
      </c>
      <c r="C124" s="10">
        <f t="shared" si="10"/>
        <v>43395.88958333333</v>
      </c>
      <c r="D124">
        <v>15.65</v>
      </c>
      <c r="E124">
        <v>268.68</v>
      </c>
      <c r="F124">
        <v>416.51</v>
      </c>
      <c r="G124">
        <v>821.26</v>
      </c>
      <c r="I124" t="s">
        <v>3</v>
      </c>
      <c r="J124">
        <f t="shared" si="6"/>
        <v>15.65</v>
      </c>
      <c r="K124">
        <f t="shared" si="7"/>
        <v>19.580000000000013</v>
      </c>
      <c r="L124">
        <f t="shared" si="8"/>
        <v>22.409999999999968</v>
      </c>
      <c r="M124">
        <f t="shared" si="9"/>
        <v>28.960000000000036</v>
      </c>
    </row>
    <row r="125" spans="1:13" ht="14.45" hidden="1" x14ac:dyDescent="0.3">
      <c r="A125" s="1">
        <v>43396</v>
      </c>
      <c r="B125" s="17">
        <v>1.4583333333333332E-2</v>
      </c>
      <c r="C125" s="10">
        <f t="shared" si="10"/>
        <v>43396.01458333333</v>
      </c>
      <c r="D125">
        <v>14.71</v>
      </c>
      <c r="E125">
        <v>267.39999999999998</v>
      </c>
      <c r="F125">
        <v>414.95</v>
      </c>
      <c r="G125">
        <v>819.47</v>
      </c>
      <c r="I125" t="s">
        <v>3</v>
      </c>
      <c r="J125">
        <f t="shared" si="6"/>
        <v>14.71</v>
      </c>
      <c r="K125">
        <f t="shared" si="7"/>
        <v>18.299999999999983</v>
      </c>
      <c r="L125">
        <f t="shared" si="8"/>
        <v>20.849999999999966</v>
      </c>
      <c r="M125">
        <f t="shared" si="9"/>
        <v>27.170000000000073</v>
      </c>
    </row>
    <row r="126" spans="1:13" ht="14.45" hidden="1" x14ac:dyDescent="0.3">
      <c r="A126" s="1">
        <v>43396</v>
      </c>
      <c r="B126" s="17">
        <v>0.13958333333333334</v>
      </c>
      <c r="C126" s="10">
        <f t="shared" si="10"/>
        <v>43396.13958333333</v>
      </c>
      <c r="D126">
        <v>14.04</v>
      </c>
      <c r="E126">
        <v>266.5</v>
      </c>
      <c r="F126">
        <v>413.84</v>
      </c>
      <c r="G126">
        <v>818.21</v>
      </c>
      <c r="I126" t="s">
        <v>3</v>
      </c>
      <c r="J126">
        <f t="shared" si="6"/>
        <v>14.04</v>
      </c>
      <c r="K126">
        <f t="shared" si="7"/>
        <v>17.400000000000006</v>
      </c>
      <c r="L126">
        <f t="shared" si="8"/>
        <v>19.739999999999952</v>
      </c>
      <c r="M126">
        <f t="shared" si="9"/>
        <v>25.910000000000082</v>
      </c>
    </row>
    <row r="127" spans="1:13" ht="14.45" hidden="1" x14ac:dyDescent="0.3">
      <c r="A127" s="1">
        <v>43396</v>
      </c>
      <c r="B127" s="17">
        <v>0.22361111111111109</v>
      </c>
      <c r="C127" s="10">
        <f t="shared" si="10"/>
        <v>43396.223611111112</v>
      </c>
      <c r="D127">
        <v>13.74</v>
      </c>
      <c r="E127">
        <v>266.12</v>
      </c>
      <c r="F127">
        <v>413.45</v>
      </c>
      <c r="G127">
        <v>817.78</v>
      </c>
      <c r="I127" t="s">
        <v>3</v>
      </c>
      <c r="J127">
        <f t="shared" si="6"/>
        <v>13.74</v>
      </c>
      <c r="K127">
        <f t="shared" si="7"/>
        <v>17.02000000000001</v>
      </c>
      <c r="L127">
        <f t="shared" si="8"/>
        <v>19.349999999999966</v>
      </c>
      <c r="M127">
        <f t="shared" si="9"/>
        <v>25.480000000000018</v>
      </c>
    </row>
    <row r="128" spans="1:13" ht="14.45" hidden="1" x14ac:dyDescent="0.3">
      <c r="A128" s="1">
        <v>43396</v>
      </c>
      <c r="B128" s="2">
        <v>0.47291666666666665</v>
      </c>
      <c r="C128" s="10">
        <f t="shared" si="10"/>
        <v>43396.472916666666</v>
      </c>
      <c r="D128" s="18">
        <v>14.08</v>
      </c>
      <c r="E128">
        <v>267.02999999999997</v>
      </c>
      <c r="F128">
        <v>414.44</v>
      </c>
      <c r="G128">
        <v>818.75</v>
      </c>
      <c r="I128" t="s">
        <v>3</v>
      </c>
      <c r="J128">
        <f t="shared" si="6"/>
        <v>14.08</v>
      </c>
      <c r="K128">
        <f t="shared" si="7"/>
        <v>17.929999999999978</v>
      </c>
      <c r="L128">
        <f t="shared" si="8"/>
        <v>20.339999999999975</v>
      </c>
      <c r="M128">
        <f t="shared" si="9"/>
        <v>26.450000000000045</v>
      </c>
    </row>
    <row r="129" spans="1:15" ht="14.45" hidden="1" x14ac:dyDescent="0.3">
      <c r="A129" s="1">
        <v>43396</v>
      </c>
      <c r="B129" s="2">
        <v>0.67361111111111116</v>
      </c>
      <c r="C129" s="10">
        <f t="shared" si="10"/>
        <v>43396.673611111109</v>
      </c>
      <c r="D129">
        <v>7.0000000000000007E-2</v>
      </c>
      <c r="E129">
        <v>248.72</v>
      </c>
      <c r="F129">
        <v>393.41</v>
      </c>
      <c r="G129">
        <v>792.34</v>
      </c>
      <c r="I129" t="s">
        <v>3</v>
      </c>
      <c r="J129">
        <f t="shared" si="6"/>
        <v>7.0000000000000007E-2</v>
      </c>
      <c r="K129">
        <f t="shared" si="7"/>
        <v>-0.37999999999999545</v>
      </c>
      <c r="L129">
        <f t="shared" si="8"/>
        <v>-0.68999999999999773</v>
      </c>
      <c r="M129">
        <f t="shared" si="9"/>
        <v>4.0000000000077307E-2</v>
      </c>
      <c r="O129" t="s">
        <v>170</v>
      </c>
    </row>
    <row r="130" spans="1:15" ht="14.45" hidden="1" x14ac:dyDescent="0.3">
      <c r="A130" s="1">
        <v>43396</v>
      </c>
      <c r="B130" s="8">
        <v>0.77569444444444446</v>
      </c>
      <c r="C130" s="10">
        <f t="shared" si="10"/>
        <v>43396.775694444441</v>
      </c>
      <c r="D130">
        <v>1.21</v>
      </c>
      <c r="E130">
        <v>249.87</v>
      </c>
      <c r="F130">
        <v>394.72</v>
      </c>
      <c r="G130">
        <v>792.91</v>
      </c>
      <c r="I130" t="s">
        <v>3</v>
      </c>
      <c r="J130">
        <f t="shared" si="6"/>
        <v>1.21</v>
      </c>
      <c r="K130">
        <f t="shared" si="7"/>
        <v>0.77000000000001023</v>
      </c>
      <c r="L130">
        <f t="shared" si="8"/>
        <v>0.62000000000000455</v>
      </c>
      <c r="M130">
        <f t="shared" si="9"/>
        <v>0.61000000000001364</v>
      </c>
    </row>
    <row r="131" spans="1:15" ht="14.45" hidden="1" x14ac:dyDescent="0.3">
      <c r="A131" s="1">
        <v>43396</v>
      </c>
      <c r="B131" s="8">
        <v>0.88958333333333339</v>
      </c>
      <c r="C131" s="10">
        <f t="shared" si="10"/>
        <v>43396.88958333333</v>
      </c>
      <c r="D131">
        <v>1.66</v>
      </c>
      <c r="E131">
        <v>250.34</v>
      </c>
      <c r="F131">
        <v>395.45</v>
      </c>
      <c r="G131">
        <v>793.72</v>
      </c>
      <c r="I131" t="s">
        <v>3</v>
      </c>
      <c r="J131">
        <f t="shared" si="6"/>
        <v>1.66</v>
      </c>
      <c r="K131">
        <f t="shared" si="7"/>
        <v>1.2400000000000091</v>
      </c>
      <c r="L131">
        <f t="shared" si="8"/>
        <v>1.3499999999999659</v>
      </c>
      <c r="M131">
        <f t="shared" si="9"/>
        <v>1.4200000000000728</v>
      </c>
    </row>
    <row r="132" spans="1:15" ht="14.45" hidden="1" x14ac:dyDescent="0.3">
      <c r="A132" s="1">
        <v>43397</v>
      </c>
      <c r="B132" s="8">
        <v>1.4583333333333332E-2</v>
      </c>
      <c r="C132" s="10">
        <f t="shared" si="10"/>
        <v>43397.01458333333</v>
      </c>
      <c r="D132">
        <v>1.32</v>
      </c>
      <c r="E132">
        <v>249.69</v>
      </c>
      <c r="F132">
        <v>394.63</v>
      </c>
      <c r="G132">
        <v>792.55</v>
      </c>
      <c r="I132" t="s">
        <v>3</v>
      </c>
      <c r="J132">
        <f t="shared" si="6"/>
        <v>1.32</v>
      </c>
      <c r="K132">
        <f t="shared" si="7"/>
        <v>0.59000000000000341</v>
      </c>
      <c r="L132">
        <f t="shared" si="8"/>
        <v>0.52999999999997272</v>
      </c>
      <c r="M132">
        <f t="shared" si="9"/>
        <v>0.25</v>
      </c>
    </row>
    <row r="133" spans="1:15" ht="14.45" hidden="1" x14ac:dyDescent="0.3">
      <c r="A133" s="1">
        <v>43397</v>
      </c>
      <c r="B133" s="8">
        <v>0.13958333333333334</v>
      </c>
      <c r="C133" s="10">
        <f t="shared" si="10"/>
        <v>43397.13958333333</v>
      </c>
      <c r="D133">
        <v>0.54</v>
      </c>
      <c r="E133">
        <v>248.81</v>
      </c>
      <c r="F133">
        <v>393.65</v>
      </c>
      <c r="G133">
        <v>791.37</v>
      </c>
      <c r="I133" t="s">
        <v>3</v>
      </c>
      <c r="J133">
        <f t="shared" si="6"/>
        <v>0.54</v>
      </c>
      <c r="K133">
        <f t="shared" si="7"/>
        <v>-0.28999999999999204</v>
      </c>
      <c r="L133">
        <f t="shared" si="8"/>
        <v>-0.45000000000004547</v>
      </c>
      <c r="M133">
        <f t="shared" si="9"/>
        <v>-0.92999999999994998</v>
      </c>
    </row>
    <row r="134" spans="1:15" ht="14.45" hidden="1" x14ac:dyDescent="0.3">
      <c r="A134" s="1">
        <v>43397</v>
      </c>
      <c r="B134" s="8">
        <v>0.22361111111111109</v>
      </c>
      <c r="C134" s="10">
        <f t="shared" si="10"/>
        <v>43397.223611111112</v>
      </c>
      <c r="D134">
        <v>0.34</v>
      </c>
      <c r="E134">
        <v>248.57</v>
      </c>
      <c r="F134">
        <v>393.37</v>
      </c>
      <c r="G134">
        <v>791.62</v>
      </c>
      <c r="I134" t="s">
        <v>3</v>
      </c>
      <c r="J134">
        <f t="shared" si="6"/>
        <v>0.34</v>
      </c>
      <c r="K134">
        <f t="shared" si="7"/>
        <v>-0.53000000000000114</v>
      </c>
      <c r="L134">
        <f t="shared" si="8"/>
        <v>-0.73000000000001819</v>
      </c>
      <c r="M134">
        <f t="shared" si="9"/>
        <v>-0.67999999999994998</v>
      </c>
    </row>
    <row r="135" spans="1:15" ht="14.45" hidden="1" x14ac:dyDescent="0.3">
      <c r="A135" s="1">
        <v>43397</v>
      </c>
      <c r="B135" s="2">
        <v>0.47291666666666665</v>
      </c>
      <c r="C135" s="10">
        <f t="shared" si="10"/>
        <v>43397.472916666666</v>
      </c>
      <c r="D135">
        <v>-0.82</v>
      </c>
      <c r="E135">
        <v>247.01</v>
      </c>
      <c r="F135">
        <v>391.59</v>
      </c>
      <c r="G135">
        <v>787.49</v>
      </c>
      <c r="I135" t="s">
        <v>3</v>
      </c>
      <c r="J135">
        <f t="shared" si="6"/>
        <v>-0.82</v>
      </c>
      <c r="K135">
        <f t="shared" si="7"/>
        <v>-2.0900000000000034</v>
      </c>
      <c r="L135">
        <f t="shared" si="8"/>
        <v>-2.5100000000000477</v>
      </c>
      <c r="M135">
        <f t="shared" si="9"/>
        <v>-4.8099999999999454</v>
      </c>
    </row>
    <row r="136" spans="1:15" ht="14.45" hidden="1" x14ac:dyDescent="0.3">
      <c r="A136" s="1">
        <v>43397</v>
      </c>
      <c r="B136" s="2">
        <v>0.63958333333333328</v>
      </c>
      <c r="C136" s="10">
        <f t="shared" si="10"/>
        <v>43397.63958333333</v>
      </c>
      <c r="D136">
        <v>-0.89</v>
      </c>
      <c r="E136">
        <v>246.93</v>
      </c>
      <c r="F136">
        <v>391.46</v>
      </c>
      <c r="G136">
        <v>788.11</v>
      </c>
      <c r="I136" t="s">
        <v>3</v>
      </c>
      <c r="J136">
        <f t="shared" si="6"/>
        <v>-0.89</v>
      </c>
      <c r="K136">
        <f t="shared" si="7"/>
        <v>-2.1699999999999875</v>
      </c>
      <c r="L136">
        <f t="shared" si="8"/>
        <v>-2.6400000000000432</v>
      </c>
      <c r="M136">
        <f t="shared" si="9"/>
        <v>-4.1899999999999409</v>
      </c>
    </row>
    <row r="137" spans="1:15" x14ac:dyDescent="0.25">
      <c r="A137" s="1">
        <v>43397</v>
      </c>
      <c r="B137" s="2">
        <v>0.74722222222222223</v>
      </c>
      <c r="C137" s="10">
        <f t="shared" si="10"/>
        <v>43397.74722222222</v>
      </c>
      <c r="D137">
        <v>-0.18</v>
      </c>
      <c r="E137">
        <v>248.08</v>
      </c>
      <c r="F137">
        <v>392.91</v>
      </c>
      <c r="G137">
        <v>791.65</v>
      </c>
      <c r="H137" t="s">
        <v>1</v>
      </c>
      <c r="I137" t="s">
        <v>2</v>
      </c>
      <c r="J137">
        <f t="shared" si="6"/>
        <v>-0.18</v>
      </c>
      <c r="K137">
        <f t="shared" si="7"/>
        <v>-1.0199999999999818</v>
      </c>
      <c r="L137">
        <f t="shared" si="8"/>
        <v>-1.1899999999999977</v>
      </c>
      <c r="M137">
        <f t="shared" si="9"/>
        <v>-0.64999999999997726</v>
      </c>
      <c r="O137" t="s">
        <v>172</v>
      </c>
    </row>
    <row r="138" spans="1:15" x14ac:dyDescent="0.25">
      <c r="A138" s="1">
        <v>43397</v>
      </c>
      <c r="B138" s="8">
        <v>0.77569444444444446</v>
      </c>
      <c r="C138" s="10">
        <f t="shared" si="10"/>
        <v>43397.775694444441</v>
      </c>
      <c r="D138">
        <v>-0.03</v>
      </c>
      <c r="E138">
        <v>248.09</v>
      </c>
      <c r="F138">
        <v>392.91</v>
      </c>
      <c r="G138">
        <v>791.48</v>
      </c>
      <c r="I138" t="s">
        <v>2</v>
      </c>
      <c r="J138">
        <f t="shared" si="6"/>
        <v>-0.03</v>
      </c>
      <c r="K138">
        <f t="shared" si="7"/>
        <v>-1.0099999999999909</v>
      </c>
      <c r="L138">
        <f t="shared" si="8"/>
        <v>-1.1899999999999977</v>
      </c>
      <c r="M138">
        <f t="shared" si="9"/>
        <v>-0.81999999999993634</v>
      </c>
      <c r="O138" t="s">
        <v>65</v>
      </c>
    </row>
    <row r="139" spans="1:15" x14ac:dyDescent="0.25">
      <c r="A139" s="1">
        <v>43397</v>
      </c>
      <c r="B139" s="8">
        <v>0.88958333333333339</v>
      </c>
      <c r="C139" s="10">
        <f t="shared" si="10"/>
        <v>43397.88958333333</v>
      </c>
      <c r="D139">
        <v>-0.95</v>
      </c>
      <c r="E139">
        <v>246.79</v>
      </c>
      <c r="F139">
        <v>391.4</v>
      </c>
      <c r="G139">
        <v>788.85</v>
      </c>
      <c r="I139" t="s">
        <v>2</v>
      </c>
      <c r="J139">
        <f t="shared" si="6"/>
        <v>-0.95</v>
      </c>
      <c r="K139">
        <f t="shared" si="7"/>
        <v>-2.3100000000000023</v>
      </c>
      <c r="L139">
        <f t="shared" si="8"/>
        <v>-2.7000000000000455</v>
      </c>
      <c r="M139">
        <f t="shared" si="9"/>
        <v>-3.4499999999999318</v>
      </c>
      <c r="O139" t="s">
        <v>110</v>
      </c>
    </row>
    <row r="140" spans="1:15" x14ac:dyDescent="0.25">
      <c r="A140" s="1">
        <v>43398</v>
      </c>
      <c r="B140" s="8">
        <v>1.4583333333333332E-2</v>
      </c>
      <c r="C140" s="10">
        <f t="shared" si="10"/>
        <v>43398.01458333333</v>
      </c>
      <c r="D140">
        <v>-1.91</v>
      </c>
      <c r="E140">
        <v>245.75</v>
      </c>
      <c r="F140">
        <v>390.11</v>
      </c>
      <c r="G140">
        <v>787.28</v>
      </c>
      <c r="I140" t="s">
        <v>2</v>
      </c>
      <c r="J140">
        <f t="shared" si="6"/>
        <v>-1.91</v>
      </c>
      <c r="K140">
        <f t="shared" si="7"/>
        <v>-3.3499999999999943</v>
      </c>
      <c r="L140">
        <f t="shared" si="8"/>
        <v>-3.9900000000000091</v>
      </c>
      <c r="M140">
        <f t="shared" si="9"/>
        <v>-5.0199999999999818</v>
      </c>
    </row>
    <row r="141" spans="1:15" x14ac:dyDescent="0.25">
      <c r="A141" s="1">
        <v>43398</v>
      </c>
      <c r="B141" s="8">
        <v>0.13958333333333334</v>
      </c>
      <c r="C141" s="10">
        <f t="shared" si="10"/>
        <v>43398.13958333333</v>
      </c>
      <c r="D141">
        <v>-2.04</v>
      </c>
      <c r="E141">
        <v>245.58</v>
      </c>
      <c r="F141">
        <v>389.85</v>
      </c>
      <c r="G141">
        <v>786.99</v>
      </c>
      <c r="I141" t="s">
        <v>2</v>
      </c>
      <c r="J141">
        <f t="shared" si="6"/>
        <v>-2.04</v>
      </c>
      <c r="K141">
        <f t="shared" si="7"/>
        <v>-3.5199999999999818</v>
      </c>
      <c r="L141">
        <f t="shared" si="8"/>
        <v>-4.25</v>
      </c>
      <c r="M141">
        <f t="shared" si="9"/>
        <v>-5.3099999999999454</v>
      </c>
    </row>
    <row r="142" spans="1:15" x14ac:dyDescent="0.25">
      <c r="A142" s="1">
        <v>43398</v>
      </c>
      <c r="B142" s="8">
        <v>0.22361111111111109</v>
      </c>
      <c r="C142" s="10">
        <f t="shared" si="10"/>
        <v>43398.223611111112</v>
      </c>
      <c r="D142">
        <v>-0.97</v>
      </c>
      <c r="E142">
        <v>247.07</v>
      </c>
      <c r="F142">
        <v>391.62</v>
      </c>
      <c r="G142">
        <v>789.62</v>
      </c>
      <c r="I142" t="s">
        <v>2</v>
      </c>
      <c r="J142">
        <f t="shared" si="6"/>
        <v>-0.97</v>
      </c>
      <c r="K142">
        <f t="shared" si="7"/>
        <v>-2.0300000000000011</v>
      </c>
      <c r="L142">
        <f t="shared" si="8"/>
        <v>-2.4800000000000182</v>
      </c>
      <c r="M142">
        <f t="shared" si="9"/>
        <v>-2.67999999999995</v>
      </c>
    </row>
    <row r="143" spans="1:15" x14ac:dyDescent="0.25">
      <c r="A143" s="1">
        <v>43398</v>
      </c>
      <c r="B143" s="2">
        <v>0.39930555555555558</v>
      </c>
      <c r="C143" s="10">
        <f t="shared" si="10"/>
        <v>43398.399305555555</v>
      </c>
      <c r="D143">
        <v>-0.05</v>
      </c>
      <c r="E143">
        <v>248.67</v>
      </c>
      <c r="F143">
        <v>393.24</v>
      </c>
      <c r="G143">
        <v>792.66</v>
      </c>
      <c r="H143" t="s">
        <v>1</v>
      </c>
      <c r="I143" t="s">
        <v>2</v>
      </c>
      <c r="J143">
        <f t="shared" si="6"/>
        <v>-0.05</v>
      </c>
      <c r="K143">
        <f t="shared" si="7"/>
        <v>-0.43000000000000682</v>
      </c>
      <c r="L143">
        <f t="shared" si="8"/>
        <v>-0.86000000000001364</v>
      </c>
      <c r="M143">
        <f t="shared" si="9"/>
        <v>0.36000000000001364</v>
      </c>
      <c r="O143" t="s">
        <v>172</v>
      </c>
    </row>
    <row r="144" spans="1:15" x14ac:dyDescent="0.25">
      <c r="A144" s="1">
        <v>43398</v>
      </c>
      <c r="B144" s="2">
        <v>0.47291666666666665</v>
      </c>
      <c r="C144" s="10">
        <f t="shared" si="10"/>
        <v>43398.472916666666</v>
      </c>
      <c r="D144">
        <v>0.45</v>
      </c>
      <c r="E144">
        <v>248.93</v>
      </c>
      <c r="F144">
        <v>393.71</v>
      </c>
      <c r="G144">
        <v>792.63</v>
      </c>
      <c r="I144" t="s">
        <v>2</v>
      </c>
      <c r="J144">
        <f t="shared" si="6"/>
        <v>0.45</v>
      </c>
      <c r="K144">
        <f t="shared" si="7"/>
        <v>-0.16999999999998749</v>
      </c>
      <c r="L144">
        <f t="shared" si="8"/>
        <v>-0.3900000000000432</v>
      </c>
      <c r="M144">
        <f t="shared" si="9"/>
        <v>0.33000000000004093</v>
      </c>
      <c r="O144" t="s">
        <v>65</v>
      </c>
    </row>
    <row r="145" spans="1:15" x14ac:dyDescent="0.25">
      <c r="A145" s="1">
        <v>43398</v>
      </c>
      <c r="B145" s="2">
        <v>0.63958333333333328</v>
      </c>
      <c r="C145" s="10">
        <f t="shared" si="10"/>
        <v>43398.63958333333</v>
      </c>
      <c r="D145">
        <v>0.52</v>
      </c>
      <c r="E145">
        <v>248.89</v>
      </c>
      <c r="F145">
        <v>393.71</v>
      </c>
      <c r="G145">
        <v>792.26</v>
      </c>
      <c r="I145" t="s">
        <v>2</v>
      </c>
      <c r="J145">
        <f t="shared" si="6"/>
        <v>0.52</v>
      </c>
      <c r="K145">
        <f t="shared" si="7"/>
        <v>-0.21000000000000796</v>
      </c>
      <c r="L145">
        <f t="shared" si="8"/>
        <v>-0.3900000000000432</v>
      </c>
      <c r="M145">
        <f t="shared" si="9"/>
        <v>-3.999999999996362E-2</v>
      </c>
      <c r="O145" t="s">
        <v>110</v>
      </c>
    </row>
    <row r="146" spans="1:15" ht="14.45" hidden="1" x14ac:dyDescent="0.3">
      <c r="A146" s="1">
        <v>43398</v>
      </c>
      <c r="B146" s="2">
        <v>0.77500000000000002</v>
      </c>
      <c r="C146" s="10">
        <f t="shared" si="10"/>
        <v>43398.775000000001</v>
      </c>
      <c r="D146">
        <v>0.5</v>
      </c>
      <c r="E146">
        <v>248.93</v>
      </c>
      <c r="F146">
        <v>393.73</v>
      </c>
      <c r="G146">
        <v>792.55</v>
      </c>
      <c r="I146" t="s">
        <v>3</v>
      </c>
      <c r="J146">
        <f t="shared" si="6"/>
        <v>0.5</v>
      </c>
      <c r="K146">
        <f t="shared" si="7"/>
        <v>-0.16999999999998749</v>
      </c>
      <c r="L146">
        <f t="shared" si="8"/>
        <v>-0.37000000000000455</v>
      </c>
      <c r="M146">
        <f t="shared" si="9"/>
        <v>0.25</v>
      </c>
    </row>
    <row r="147" spans="1:15" ht="14.45" hidden="1" x14ac:dyDescent="0.3">
      <c r="A147" s="1">
        <v>43398</v>
      </c>
      <c r="B147" s="2">
        <v>0.88958333333333339</v>
      </c>
      <c r="C147" s="10">
        <f t="shared" si="10"/>
        <v>43398.88958333333</v>
      </c>
      <c r="D147">
        <v>0.51</v>
      </c>
      <c r="E147">
        <v>248.94</v>
      </c>
      <c r="F147">
        <v>393.74</v>
      </c>
      <c r="G147">
        <v>792.85</v>
      </c>
      <c r="I147" t="s">
        <v>3</v>
      </c>
      <c r="J147">
        <f t="shared" si="6"/>
        <v>0.51</v>
      </c>
      <c r="K147">
        <f t="shared" si="7"/>
        <v>-0.15999999999999659</v>
      </c>
      <c r="L147">
        <f t="shared" si="8"/>
        <v>-0.36000000000001364</v>
      </c>
      <c r="M147">
        <f t="shared" si="9"/>
        <v>0.55000000000006821</v>
      </c>
    </row>
    <row r="148" spans="1:15" ht="14.45" hidden="1" x14ac:dyDescent="0.3">
      <c r="A148" s="1">
        <v>43399</v>
      </c>
      <c r="B148" s="2">
        <v>1.4583333333333332E-2</v>
      </c>
      <c r="C148" s="10">
        <f t="shared" si="10"/>
        <v>43399.01458333333</v>
      </c>
      <c r="D148">
        <v>0.28999999999999998</v>
      </c>
      <c r="E148">
        <v>248.63</v>
      </c>
      <c r="F148">
        <v>393.43</v>
      </c>
      <c r="G148">
        <v>792.64</v>
      </c>
      <c r="I148" t="s">
        <v>3</v>
      </c>
      <c r="J148">
        <f t="shared" si="6"/>
        <v>0.28999999999999998</v>
      </c>
      <c r="K148">
        <f t="shared" si="7"/>
        <v>-0.46999999999999886</v>
      </c>
      <c r="L148">
        <f t="shared" si="8"/>
        <v>-0.67000000000001592</v>
      </c>
      <c r="M148">
        <f t="shared" si="9"/>
        <v>0.34000000000003183</v>
      </c>
    </row>
    <row r="149" spans="1:15" ht="14.45" hidden="1" x14ac:dyDescent="0.3">
      <c r="A149" s="1">
        <v>43399</v>
      </c>
      <c r="B149" s="2">
        <v>0.13958333333333334</v>
      </c>
      <c r="C149" s="10">
        <f t="shared" si="10"/>
        <v>43399.13958333333</v>
      </c>
      <c r="D149">
        <v>-0.04</v>
      </c>
      <c r="E149">
        <v>248.2</v>
      </c>
      <c r="F149">
        <v>392.9</v>
      </c>
      <c r="G149">
        <v>792.17</v>
      </c>
      <c r="I149" t="s">
        <v>3</v>
      </c>
      <c r="J149">
        <f t="shared" si="6"/>
        <v>-0.04</v>
      </c>
      <c r="K149">
        <f t="shared" si="7"/>
        <v>-0.90000000000000568</v>
      </c>
      <c r="L149">
        <f t="shared" si="8"/>
        <v>-1.2000000000000455</v>
      </c>
      <c r="M149">
        <f t="shared" si="9"/>
        <v>-0.12999999999999545</v>
      </c>
    </row>
    <row r="150" spans="1:15" ht="14.45" hidden="1" x14ac:dyDescent="0.3">
      <c r="A150" s="1">
        <v>43399</v>
      </c>
      <c r="B150" s="2">
        <v>0.22291666666666665</v>
      </c>
      <c r="C150" s="10">
        <f t="shared" si="10"/>
        <v>43399.222916666666</v>
      </c>
      <c r="D150">
        <v>-0.12</v>
      </c>
      <c r="E150">
        <v>248.16</v>
      </c>
      <c r="F150">
        <v>392.94</v>
      </c>
      <c r="G150">
        <v>792.37</v>
      </c>
      <c r="I150" t="s">
        <v>3</v>
      </c>
      <c r="J150">
        <f t="shared" si="6"/>
        <v>-0.12</v>
      </c>
      <c r="K150">
        <f t="shared" si="7"/>
        <v>-0.93999999999999773</v>
      </c>
      <c r="L150">
        <f t="shared" si="8"/>
        <v>-1.160000000000025</v>
      </c>
      <c r="M150">
        <f t="shared" si="9"/>
        <v>7.0000000000050022E-2</v>
      </c>
    </row>
    <row r="151" spans="1:15" x14ac:dyDescent="0.25">
      <c r="A151" s="1">
        <v>43399</v>
      </c>
      <c r="B151" s="2">
        <v>0.39861111111111108</v>
      </c>
      <c r="C151" s="10">
        <f t="shared" si="10"/>
        <v>43399.398611111108</v>
      </c>
      <c r="D151">
        <v>0.05</v>
      </c>
      <c r="E151">
        <v>248.51</v>
      </c>
      <c r="F151">
        <v>393.02</v>
      </c>
      <c r="G151">
        <v>792.54</v>
      </c>
      <c r="H151" t="s">
        <v>1</v>
      </c>
      <c r="I151" t="s">
        <v>2</v>
      </c>
      <c r="J151">
        <f t="shared" si="6"/>
        <v>0.05</v>
      </c>
      <c r="K151">
        <f t="shared" si="7"/>
        <v>-0.59000000000000341</v>
      </c>
      <c r="L151">
        <f t="shared" si="8"/>
        <v>-1.0800000000000409</v>
      </c>
      <c r="M151">
        <f t="shared" si="9"/>
        <v>0.24000000000000909</v>
      </c>
    </row>
    <row r="152" spans="1:15" x14ac:dyDescent="0.25">
      <c r="A152" s="1">
        <v>43399</v>
      </c>
      <c r="B152" s="2">
        <v>0.47291666666666665</v>
      </c>
      <c r="C152" s="10">
        <f t="shared" si="10"/>
        <v>43399.472916666666</v>
      </c>
      <c r="D152">
        <v>0.83</v>
      </c>
      <c r="E152">
        <v>249.06</v>
      </c>
      <c r="F152">
        <v>393.9</v>
      </c>
      <c r="G152">
        <v>793.01</v>
      </c>
      <c r="I152" t="s">
        <v>2</v>
      </c>
      <c r="J152">
        <f t="shared" si="6"/>
        <v>0.83</v>
      </c>
      <c r="K152">
        <f t="shared" si="7"/>
        <v>-3.9999999999992042E-2</v>
      </c>
      <c r="L152">
        <f t="shared" si="8"/>
        <v>-0.20000000000004547</v>
      </c>
      <c r="M152">
        <f t="shared" si="9"/>
        <v>0.71000000000003638</v>
      </c>
      <c r="O152" t="s">
        <v>173</v>
      </c>
    </row>
    <row r="153" spans="1:15" ht="14.45" hidden="1" x14ac:dyDescent="0.3">
      <c r="A153" s="1">
        <v>43399</v>
      </c>
      <c r="B153" s="2">
        <v>0.63958333333333328</v>
      </c>
      <c r="C153" s="10">
        <f t="shared" si="10"/>
        <v>43399.63958333333</v>
      </c>
      <c r="D153">
        <v>-0.7</v>
      </c>
      <c r="E153">
        <v>247.14</v>
      </c>
      <c r="F153">
        <v>391.52</v>
      </c>
      <c r="G153">
        <v>789.42</v>
      </c>
      <c r="I153" t="s">
        <v>3</v>
      </c>
      <c r="J153">
        <f t="shared" si="6"/>
        <v>-0.7</v>
      </c>
      <c r="K153">
        <f t="shared" si="7"/>
        <v>-1.960000000000008</v>
      </c>
      <c r="L153">
        <f t="shared" si="8"/>
        <v>-2.5800000000000409</v>
      </c>
      <c r="M153">
        <f t="shared" si="9"/>
        <v>-2.8799999999999955</v>
      </c>
      <c r="O153" t="s">
        <v>65</v>
      </c>
    </row>
    <row r="154" spans="1:15" ht="14.45" hidden="1" x14ac:dyDescent="0.3">
      <c r="A154" s="1">
        <v>43399</v>
      </c>
      <c r="B154" s="2">
        <v>0.77500000000000002</v>
      </c>
      <c r="C154" s="10">
        <f t="shared" si="10"/>
        <v>43399.775000000001</v>
      </c>
      <c r="D154">
        <v>0.15</v>
      </c>
      <c r="E154">
        <v>248.35</v>
      </c>
      <c r="F154">
        <v>392.93</v>
      </c>
      <c r="G154">
        <v>791.37</v>
      </c>
      <c r="I154" t="s">
        <v>3</v>
      </c>
      <c r="J154">
        <f t="shared" si="6"/>
        <v>0.15</v>
      </c>
      <c r="K154">
        <f t="shared" si="7"/>
        <v>-0.75</v>
      </c>
      <c r="L154">
        <f t="shared" si="8"/>
        <v>-1.1700000000000159</v>
      </c>
      <c r="M154">
        <f t="shared" si="9"/>
        <v>-0.92999999999994998</v>
      </c>
      <c r="O154" t="s">
        <v>110</v>
      </c>
    </row>
    <row r="155" spans="1:15" ht="14.45" hidden="1" x14ac:dyDescent="0.3">
      <c r="A155" s="1">
        <v>43399</v>
      </c>
      <c r="B155" s="2">
        <v>0.88958333333333339</v>
      </c>
      <c r="C155" s="10">
        <f t="shared" si="10"/>
        <v>43399.88958333333</v>
      </c>
      <c r="D155">
        <v>0.22</v>
      </c>
      <c r="E155">
        <v>248.6</v>
      </c>
      <c r="F155">
        <v>393.16</v>
      </c>
      <c r="G155">
        <v>791.69</v>
      </c>
      <c r="I155" t="s">
        <v>3</v>
      </c>
      <c r="J155">
        <f t="shared" si="6"/>
        <v>0.22</v>
      </c>
      <c r="K155">
        <f t="shared" si="7"/>
        <v>-0.5</v>
      </c>
      <c r="L155">
        <f t="shared" si="8"/>
        <v>-0.93999999999999773</v>
      </c>
      <c r="M155">
        <f t="shared" si="9"/>
        <v>-0.60999999999989996</v>
      </c>
    </row>
    <row r="156" spans="1:15" ht="14.45" hidden="1" x14ac:dyDescent="0.3">
      <c r="A156" s="1">
        <v>43400</v>
      </c>
      <c r="B156" s="2">
        <v>1.4583333333333332E-2</v>
      </c>
      <c r="C156" s="10">
        <f t="shared" si="10"/>
        <v>43400.01458333333</v>
      </c>
      <c r="D156">
        <v>1.97</v>
      </c>
      <c r="E156">
        <v>250.69</v>
      </c>
      <c r="F156">
        <v>395.63</v>
      </c>
      <c r="G156">
        <v>794.78</v>
      </c>
      <c r="I156" t="s">
        <v>3</v>
      </c>
      <c r="J156">
        <f t="shared" si="6"/>
        <v>1.97</v>
      </c>
      <c r="K156">
        <f t="shared" si="7"/>
        <v>1.5900000000000034</v>
      </c>
      <c r="L156">
        <f t="shared" si="8"/>
        <v>1.5299999999999727</v>
      </c>
      <c r="M156">
        <f t="shared" si="9"/>
        <v>2.4800000000000182</v>
      </c>
    </row>
    <row r="157" spans="1:15" ht="14.45" hidden="1" x14ac:dyDescent="0.3">
      <c r="A157" s="1">
        <v>43401</v>
      </c>
      <c r="B157" s="2">
        <v>0.84791666666666676</v>
      </c>
      <c r="C157" s="10">
        <f t="shared" si="10"/>
        <v>43401.847916666666</v>
      </c>
      <c r="D157">
        <v>6.83</v>
      </c>
      <c r="E157">
        <v>256.99</v>
      </c>
      <c r="F157">
        <v>402.66</v>
      </c>
      <c r="G157">
        <v>802.31</v>
      </c>
      <c r="I157" t="s">
        <v>3</v>
      </c>
      <c r="J157">
        <f t="shared" si="6"/>
        <v>6.83</v>
      </c>
      <c r="K157">
        <f t="shared" si="7"/>
        <v>7.8900000000000148</v>
      </c>
      <c r="L157">
        <f t="shared" si="8"/>
        <v>8.5600000000000023</v>
      </c>
      <c r="M157">
        <f t="shared" si="9"/>
        <v>10.009999999999991</v>
      </c>
      <c r="O157" s="4" t="s">
        <v>171</v>
      </c>
    </row>
    <row r="158" spans="1:15" ht="14.45" hidden="1" x14ac:dyDescent="0.3">
      <c r="A158" s="1">
        <v>43402</v>
      </c>
      <c r="B158" s="2">
        <v>9.8611111111111108E-2</v>
      </c>
      <c r="C158" s="10">
        <f t="shared" si="10"/>
        <v>43402.098611111112</v>
      </c>
      <c r="D158">
        <v>6.79</v>
      </c>
      <c r="E158">
        <v>256.87</v>
      </c>
      <c r="F158">
        <v>402.55</v>
      </c>
      <c r="G158">
        <v>803.23</v>
      </c>
      <c r="I158" t="s">
        <v>3</v>
      </c>
      <c r="J158">
        <f t="shared" si="6"/>
        <v>6.79</v>
      </c>
      <c r="K158">
        <f t="shared" si="7"/>
        <v>7.7700000000000102</v>
      </c>
      <c r="L158">
        <f t="shared" si="8"/>
        <v>8.4499999999999886</v>
      </c>
      <c r="M158">
        <f t="shared" si="9"/>
        <v>10.930000000000064</v>
      </c>
    </row>
    <row r="159" spans="1:15" ht="14.45" hidden="1" x14ac:dyDescent="0.3">
      <c r="A159" s="1">
        <v>43402</v>
      </c>
      <c r="B159" s="2">
        <v>0.18194444444444444</v>
      </c>
      <c r="C159" s="10">
        <f t="shared" si="10"/>
        <v>43402.181944444441</v>
      </c>
      <c r="D159">
        <v>6.6</v>
      </c>
      <c r="E159">
        <v>257.02</v>
      </c>
      <c r="F159">
        <v>402.74</v>
      </c>
      <c r="G159">
        <v>803.85</v>
      </c>
      <c r="I159" t="s">
        <v>3</v>
      </c>
      <c r="J159">
        <f t="shared" si="6"/>
        <v>6.6</v>
      </c>
      <c r="K159">
        <f t="shared" si="7"/>
        <v>7.9199999999999875</v>
      </c>
      <c r="L159">
        <f t="shared" si="8"/>
        <v>8.6399999999999864</v>
      </c>
      <c r="M159">
        <f t="shared" si="9"/>
        <v>11.550000000000068</v>
      </c>
    </row>
    <row r="160" spans="1:15" ht="14.45" hidden="1" x14ac:dyDescent="0.3">
      <c r="A160" s="1">
        <v>43402</v>
      </c>
      <c r="B160" s="2">
        <v>0.43124999999999997</v>
      </c>
      <c r="C160" s="10">
        <f t="shared" si="10"/>
        <v>43402.431250000001</v>
      </c>
      <c r="D160">
        <v>6.85</v>
      </c>
      <c r="E160">
        <v>256.99</v>
      </c>
      <c r="F160">
        <v>402.81</v>
      </c>
      <c r="G160">
        <v>803.69</v>
      </c>
      <c r="I160" t="s">
        <v>3</v>
      </c>
      <c r="J160">
        <f t="shared" si="6"/>
        <v>6.85</v>
      </c>
      <c r="K160">
        <f t="shared" si="7"/>
        <v>7.8900000000000148</v>
      </c>
      <c r="L160">
        <f t="shared" si="8"/>
        <v>8.7099999999999795</v>
      </c>
      <c r="M160">
        <f t="shared" si="9"/>
        <v>11.3900000000001</v>
      </c>
    </row>
    <row r="161" spans="1:15" ht="14.45" hidden="1" x14ac:dyDescent="0.3">
      <c r="A161" s="1">
        <v>43402</v>
      </c>
      <c r="B161" s="2">
        <v>0.59861111111111109</v>
      </c>
      <c r="C161" s="10">
        <f t="shared" si="10"/>
        <v>43402.598611111112</v>
      </c>
      <c r="D161">
        <v>6.58</v>
      </c>
      <c r="E161">
        <v>256.75</v>
      </c>
      <c r="F161">
        <v>402.57</v>
      </c>
      <c r="G161">
        <v>803.64</v>
      </c>
      <c r="I161" t="s">
        <v>3</v>
      </c>
      <c r="J161">
        <f t="shared" si="6"/>
        <v>6.58</v>
      </c>
      <c r="K161">
        <f t="shared" si="7"/>
        <v>7.6500000000000057</v>
      </c>
      <c r="L161">
        <f t="shared" si="8"/>
        <v>8.4699999999999704</v>
      </c>
      <c r="M161">
        <f t="shared" si="9"/>
        <v>11.340000000000032</v>
      </c>
    </row>
    <row r="162" spans="1:15" ht="14.45" hidden="1" x14ac:dyDescent="0.3">
      <c r="A162" s="1">
        <v>43402</v>
      </c>
      <c r="B162" s="2">
        <v>0.73333333333333339</v>
      </c>
      <c r="C162" s="10">
        <f t="shared" si="10"/>
        <v>43402.73333333333</v>
      </c>
      <c r="D162">
        <v>7.15</v>
      </c>
      <c r="E162">
        <v>257.49</v>
      </c>
      <c r="F162">
        <v>403.61</v>
      </c>
      <c r="G162">
        <v>805.07</v>
      </c>
      <c r="I162" t="s">
        <v>3</v>
      </c>
      <c r="J162">
        <f t="shared" si="6"/>
        <v>7.15</v>
      </c>
      <c r="K162">
        <f t="shared" si="7"/>
        <v>8.3900000000000148</v>
      </c>
      <c r="L162">
        <f t="shared" si="8"/>
        <v>9.5099999999999909</v>
      </c>
      <c r="M162">
        <f t="shared" si="9"/>
        <v>12.770000000000095</v>
      </c>
    </row>
    <row r="163" spans="1:15" ht="14.45" hidden="1" x14ac:dyDescent="0.3">
      <c r="A163" s="1">
        <v>43402</v>
      </c>
      <c r="B163" s="2">
        <v>0.84791666666666676</v>
      </c>
      <c r="C163" s="10">
        <f t="shared" si="10"/>
        <v>43402.847916666666</v>
      </c>
      <c r="D163">
        <v>7.22</v>
      </c>
      <c r="E163">
        <v>257.94</v>
      </c>
      <c r="F163">
        <v>404.14</v>
      </c>
      <c r="G163">
        <v>805.97</v>
      </c>
      <c r="I163" t="s">
        <v>3</v>
      </c>
      <c r="J163">
        <f t="shared" si="6"/>
        <v>7.22</v>
      </c>
      <c r="K163">
        <f t="shared" si="7"/>
        <v>8.8400000000000034</v>
      </c>
      <c r="L163">
        <f t="shared" si="8"/>
        <v>10.039999999999964</v>
      </c>
      <c r="M163">
        <f t="shared" si="9"/>
        <v>13.670000000000073</v>
      </c>
    </row>
    <row r="164" spans="1:15" ht="14.45" hidden="1" x14ac:dyDescent="0.3">
      <c r="A164" s="1">
        <v>43402</v>
      </c>
      <c r="B164" s="2">
        <v>0.97361111111111109</v>
      </c>
      <c r="C164" s="10">
        <f t="shared" si="10"/>
        <v>43402.973611111112</v>
      </c>
      <c r="D164">
        <v>8.1999999999999993</v>
      </c>
      <c r="E164">
        <v>258.88</v>
      </c>
      <c r="F164">
        <v>405.3</v>
      </c>
      <c r="G164">
        <v>807.6</v>
      </c>
      <c r="I164" t="s">
        <v>3</v>
      </c>
      <c r="J164">
        <f t="shared" si="6"/>
        <v>8.1999999999999993</v>
      </c>
      <c r="K164">
        <f t="shared" si="7"/>
        <v>9.7800000000000011</v>
      </c>
      <c r="L164">
        <f t="shared" si="8"/>
        <v>11.199999999999989</v>
      </c>
      <c r="M164">
        <f t="shared" si="9"/>
        <v>15.300000000000068</v>
      </c>
    </row>
    <row r="165" spans="1:15" ht="14.45" hidden="1" x14ac:dyDescent="0.3">
      <c r="A165" s="1">
        <v>43403</v>
      </c>
      <c r="B165" s="2">
        <v>9.7916666666666666E-2</v>
      </c>
      <c r="C165" s="10">
        <f t="shared" si="10"/>
        <v>43403.097916666666</v>
      </c>
      <c r="D165">
        <v>8.9499999999999993</v>
      </c>
      <c r="E165">
        <v>259.95</v>
      </c>
      <c r="F165">
        <v>406.59</v>
      </c>
      <c r="G165">
        <v>809.38</v>
      </c>
      <c r="I165" t="s">
        <v>3</v>
      </c>
      <c r="J165">
        <f t="shared" si="6"/>
        <v>8.9499999999999993</v>
      </c>
      <c r="K165">
        <f t="shared" si="7"/>
        <v>10.849999999999994</v>
      </c>
      <c r="L165">
        <f t="shared" si="8"/>
        <v>12.489999999999952</v>
      </c>
      <c r="M165">
        <f t="shared" si="9"/>
        <v>17.080000000000041</v>
      </c>
    </row>
    <row r="166" spans="1:15" ht="14.45" hidden="1" x14ac:dyDescent="0.3">
      <c r="A166" s="1">
        <v>43403</v>
      </c>
      <c r="B166" s="2">
        <v>0.18194444444444444</v>
      </c>
      <c r="C166" s="10">
        <f t="shared" si="10"/>
        <v>43403.181944444441</v>
      </c>
      <c r="D166">
        <v>8.75</v>
      </c>
      <c r="E166">
        <v>260.12</v>
      </c>
      <c r="F166">
        <v>406.84</v>
      </c>
      <c r="G166">
        <v>809.91</v>
      </c>
      <c r="I166" t="s">
        <v>3</v>
      </c>
      <c r="J166">
        <f t="shared" si="6"/>
        <v>8.75</v>
      </c>
      <c r="K166">
        <f t="shared" si="7"/>
        <v>11.02000000000001</v>
      </c>
      <c r="L166">
        <f t="shared" si="8"/>
        <v>12.739999999999952</v>
      </c>
      <c r="M166">
        <f t="shared" si="9"/>
        <v>17.610000000000014</v>
      </c>
    </row>
    <row r="167" spans="1:15" ht="14.45" hidden="1" x14ac:dyDescent="0.3">
      <c r="A167" s="1">
        <v>43403</v>
      </c>
      <c r="B167" s="2">
        <v>0.43124999999999997</v>
      </c>
      <c r="C167" s="10">
        <f t="shared" si="10"/>
        <v>43403.431250000001</v>
      </c>
      <c r="D167">
        <v>10.39</v>
      </c>
      <c r="E167">
        <v>261.72000000000003</v>
      </c>
      <c r="F167">
        <v>408.67</v>
      </c>
      <c r="G167">
        <v>812.48</v>
      </c>
      <c r="I167" t="s">
        <v>3</v>
      </c>
      <c r="J167">
        <f t="shared" si="6"/>
        <v>10.39</v>
      </c>
      <c r="K167">
        <f t="shared" si="7"/>
        <v>12.620000000000033</v>
      </c>
      <c r="L167">
        <f t="shared" si="8"/>
        <v>14.569999999999993</v>
      </c>
      <c r="M167">
        <f t="shared" si="9"/>
        <v>20.180000000000064</v>
      </c>
    </row>
    <row r="168" spans="1:15" ht="14.45" hidden="1" x14ac:dyDescent="0.3">
      <c r="A168" s="1">
        <v>43403</v>
      </c>
      <c r="B168" s="2">
        <v>0.59861111111111109</v>
      </c>
      <c r="C168" s="10">
        <f t="shared" ref="C168:C178" si="11">A168+B168</f>
        <v>43403.598611111112</v>
      </c>
      <c r="D168">
        <v>6.95</v>
      </c>
      <c r="E168">
        <v>257.14999999999998</v>
      </c>
      <c r="F168">
        <v>403.34</v>
      </c>
      <c r="G168">
        <v>805.62</v>
      </c>
      <c r="I168" t="s">
        <v>3</v>
      </c>
      <c r="J168">
        <f t="shared" si="6"/>
        <v>6.95</v>
      </c>
      <c r="K168">
        <f t="shared" si="7"/>
        <v>8.0499999999999829</v>
      </c>
      <c r="L168">
        <f t="shared" si="8"/>
        <v>9.2399999999999523</v>
      </c>
      <c r="M168">
        <f t="shared" si="9"/>
        <v>13.32000000000005</v>
      </c>
    </row>
    <row r="169" spans="1:15" ht="14.45" hidden="1" x14ac:dyDescent="0.3">
      <c r="A169" s="1">
        <v>43403</v>
      </c>
      <c r="B169" s="2">
        <v>0.73333333333333339</v>
      </c>
      <c r="C169" s="10">
        <f t="shared" si="11"/>
        <v>43403.73333333333</v>
      </c>
      <c r="D169">
        <v>5.24</v>
      </c>
      <c r="E169">
        <v>254.91</v>
      </c>
      <c r="F169">
        <v>400.68</v>
      </c>
      <c r="G169">
        <v>802.11</v>
      </c>
      <c r="I169" t="s">
        <v>3</v>
      </c>
      <c r="J169">
        <f t="shared" si="6"/>
        <v>5.24</v>
      </c>
      <c r="K169">
        <f t="shared" si="7"/>
        <v>5.8100000000000023</v>
      </c>
      <c r="L169">
        <f t="shared" si="8"/>
        <v>6.5799999999999841</v>
      </c>
      <c r="M169">
        <f t="shared" si="9"/>
        <v>9.8100000000000591</v>
      </c>
    </row>
    <row r="170" spans="1:15" ht="14.45" hidden="1" x14ac:dyDescent="0.3">
      <c r="A170" s="1">
        <v>43403</v>
      </c>
      <c r="B170" s="2">
        <v>0.84791666666666676</v>
      </c>
      <c r="C170" s="10">
        <f t="shared" si="11"/>
        <v>43403.847916666666</v>
      </c>
      <c r="D170">
        <v>4.4400000000000004</v>
      </c>
      <c r="E170">
        <v>253.94</v>
      </c>
      <c r="F170">
        <v>399.57</v>
      </c>
      <c r="G170">
        <v>800.63</v>
      </c>
      <c r="I170" t="s">
        <v>3</v>
      </c>
      <c r="J170">
        <f t="shared" si="6"/>
        <v>4.4400000000000004</v>
      </c>
      <c r="K170">
        <f t="shared" si="7"/>
        <v>4.8400000000000034</v>
      </c>
      <c r="L170">
        <f t="shared" si="8"/>
        <v>5.4699999999999704</v>
      </c>
      <c r="M170">
        <f t="shared" si="9"/>
        <v>8.3300000000000409</v>
      </c>
    </row>
    <row r="171" spans="1:15" ht="14.45" hidden="1" x14ac:dyDescent="0.3">
      <c r="A171" s="1">
        <v>43403</v>
      </c>
      <c r="B171" s="2">
        <v>0.97361111111111109</v>
      </c>
      <c r="C171" s="10">
        <f t="shared" si="11"/>
        <v>43403.973611111112</v>
      </c>
      <c r="D171">
        <v>3.76</v>
      </c>
      <c r="E171">
        <v>252.98</v>
      </c>
      <c r="F171">
        <v>398.35</v>
      </c>
      <c r="G171">
        <v>798.91</v>
      </c>
      <c r="I171" t="s">
        <v>3</v>
      </c>
      <c r="J171">
        <f t="shared" si="6"/>
        <v>3.76</v>
      </c>
      <c r="K171">
        <f t="shared" si="7"/>
        <v>3.8799999999999955</v>
      </c>
      <c r="L171">
        <f t="shared" si="8"/>
        <v>4.25</v>
      </c>
      <c r="M171">
        <f t="shared" si="9"/>
        <v>6.6100000000000136</v>
      </c>
    </row>
    <row r="172" spans="1:15" ht="14.45" hidden="1" x14ac:dyDescent="0.3">
      <c r="A172" s="1">
        <v>43404</v>
      </c>
      <c r="B172" s="2">
        <v>9.7916666666666666E-2</v>
      </c>
      <c r="C172" s="10">
        <f t="shared" si="11"/>
        <v>43404.097916666666</v>
      </c>
      <c r="D172">
        <v>3.16</v>
      </c>
      <c r="E172">
        <v>252.08</v>
      </c>
      <c r="F172">
        <v>397.29</v>
      </c>
      <c r="G172">
        <v>797.29</v>
      </c>
      <c r="I172" t="s">
        <v>3</v>
      </c>
      <c r="J172">
        <f t="shared" si="6"/>
        <v>3.16</v>
      </c>
      <c r="K172">
        <f t="shared" si="7"/>
        <v>2.9800000000000182</v>
      </c>
      <c r="L172">
        <f t="shared" si="8"/>
        <v>3.1899999999999977</v>
      </c>
      <c r="M172">
        <f t="shared" si="9"/>
        <v>4.9900000000000091</v>
      </c>
    </row>
    <row r="173" spans="1:15" ht="14.45" hidden="1" x14ac:dyDescent="0.3">
      <c r="A173" s="1">
        <v>43404</v>
      </c>
      <c r="B173" s="2">
        <v>0.18194444444444444</v>
      </c>
      <c r="C173" s="10">
        <f t="shared" si="11"/>
        <v>43404.181944444441</v>
      </c>
      <c r="D173">
        <v>2.61</v>
      </c>
      <c r="E173">
        <v>251.54</v>
      </c>
      <c r="F173">
        <v>396.54</v>
      </c>
      <c r="G173">
        <v>796.59</v>
      </c>
      <c r="I173" t="s">
        <v>3</v>
      </c>
      <c r="J173">
        <f t="shared" si="6"/>
        <v>2.61</v>
      </c>
      <c r="K173">
        <f t="shared" si="7"/>
        <v>2.4399999999999977</v>
      </c>
      <c r="L173">
        <f t="shared" si="8"/>
        <v>2.4399999999999977</v>
      </c>
      <c r="M173">
        <f t="shared" si="9"/>
        <v>4.2900000000000773</v>
      </c>
    </row>
    <row r="174" spans="1:15" x14ac:dyDescent="0.25">
      <c r="A174" s="1">
        <v>43404</v>
      </c>
      <c r="B174" s="2">
        <v>0.43124999999999997</v>
      </c>
      <c r="C174" s="10">
        <f t="shared" si="11"/>
        <v>43404.431250000001</v>
      </c>
      <c r="D174">
        <v>-0.14000000000000001</v>
      </c>
      <c r="E174">
        <v>248.61</v>
      </c>
      <c r="F174">
        <v>393.06</v>
      </c>
      <c r="G174">
        <v>792.46</v>
      </c>
      <c r="H174" t="s">
        <v>1</v>
      </c>
      <c r="I174" t="s">
        <v>2</v>
      </c>
      <c r="J174">
        <f t="shared" si="6"/>
        <v>-0.14000000000000001</v>
      </c>
      <c r="K174">
        <f t="shared" si="7"/>
        <v>-0.48999999999998067</v>
      </c>
      <c r="L174">
        <f t="shared" si="8"/>
        <v>-1.0400000000000205</v>
      </c>
      <c r="M174">
        <f t="shared" si="9"/>
        <v>0.16000000000008185</v>
      </c>
      <c r="O174" t="s">
        <v>174</v>
      </c>
    </row>
    <row r="175" spans="1:15" ht="14.45" hidden="1" x14ac:dyDescent="0.3">
      <c r="A175" s="1">
        <v>43404</v>
      </c>
      <c r="B175" s="2">
        <v>0.59791666666666665</v>
      </c>
      <c r="C175" s="10">
        <f t="shared" si="11"/>
        <v>43404.597916666666</v>
      </c>
      <c r="D175">
        <v>1.88</v>
      </c>
      <c r="E175">
        <v>250.67</v>
      </c>
      <c r="F175">
        <v>395.75</v>
      </c>
      <c r="G175">
        <v>795.16</v>
      </c>
      <c r="I175" t="s">
        <v>3</v>
      </c>
      <c r="J175">
        <f t="shared" si="6"/>
        <v>1.88</v>
      </c>
      <c r="K175">
        <f t="shared" si="7"/>
        <v>1.5699999999999932</v>
      </c>
      <c r="L175">
        <f t="shared" si="8"/>
        <v>1.6499999999999773</v>
      </c>
      <c r="M175">
        <f t="shared" si="9"/>
        <v>2.8600000000000136</v>
      </c>
    </row>
    <row r="176" spans="1:15" ht="14.45" hidden="1" x14ac:dyDescent="0.3">
      <c r="A176" s="1">
        <v>43404</v>
      </c>
      <c r="B176" s="2">
        <v>0.73333333333333339</v>
      </c>
      <c r="C176" s="10">
        <f t="shared" si="11"/>
        <v>43404.73333333333</v>
      </c>
      <c r="D176">
        <v>2.0099999999999998</v>
      </c>
      <c r="E176">
        <v>250.91</v>
      </c>
      <c r="F176">
        <v>396.12</v>
      </c>
      <c r="G176">
        <v>795.9</v>
      </c>
      <c r="I176" t="s">
        <v>3</v>
      </c>
      <c r="J176">
        <f t="shared" si="6"/>
        <v>2.0099999999999998</v>
      </c>
      <c r="K176">
        <f t="shared" si="7"/>
        <v>1.8100000000000023</v>
      </c>
      <c r="L176">
        <f t="shared" si="8"/>
        <v>2.0199999999999818</v>
      </c>
      <c r="M176">
        <f t="shared" si="9"/>
        <v>3.6000000000000227</v>
      </c>
    </row>
    <row r="177" spans="1:13" ht="14.45" hidden="1" x14ac:dyDescent="0.3">
      <c r="A177" s="1">
        <v>43404</v>
      </c>
      <c r="B177" s="2">
        <v>0.84791666666666676</v>
      </c>
      <c r="C177" s="10">
        <f t="shared" si="11"/>
        <v>43404.847916666666</v>
      </c>
      <c r="D177">
        <v>0.9</v>
      </c>
      <c r="E177">
        <v>249.47</v>
      </c>
      <c r="F177">
        <v>394.47</v>
      </c>
      <c r="G177">
        <v>793.99</v>
      </c>
      <c r="I177" t="s">
        <v>3</v>
      </c>
      <c r="J177">
        <f t="shared" si="6"/>
        <v>0.9</v>
      </c>
      <c r="K177">
        <f t="shared" si="7"/>
        <v>0.37000000000000455</v>
      </c>
      <c r="L177">
        <f t="shared" si="8"/>
        <v>0.37000000000000455</v>
      </c>
      <c r="M177">
        <f t="shared" si="9"/>
        <v>1.6900000000000546</v>
      </c>
    </row>
    <row r="178" spans="1:13" ht="14.45" hidden="1" x14ac:dyDescent="0.3">
      <c r="A178" s="1">
        <v>43404</v>
      </c>
      <c r="B178" s="2">
        <v>0.97291666666666676</v>
      </c>
      <c r="C178" s="10">
        <f t="shared" si="11"/>
        <v>43404.972916666666</v>
      </c>
      <c r="D178">
        <v>0.2</v>
      </c>
      <c r="E178">
        <v>248.54</v>
      </c>
      <c r="F178">
        <v>393.3</v>
      </c>
      <c r="G178">
        <v>792.65</v>
      </c>
      <c r="I178" t="s">
        <v>3</v>
      </c>
      <c r="J178">
        <f t="shared" si="6"/>
        <v>0.2</v>
      </c>
      <c r="K178">
        <f t="shared" si="7"/>
        <v>-0.56000000000000227</v>
      </c>
      <c r="L178">
        <f t="shared" si="8"/>
        <v>-0.80000000000001137</v>
      </c>
      <c r="M178">
        <f t="shared" si="9"/>
        <v>0.35000000000002274</v>
      </c>
    </row>
  </sheetData>
  <autoFilter ref="A1:M178">
    <filterColumn colId="8">
      <filters>
        <filter val="ship sailing"/>
      </filters>
    </filterColumn>
  </autoFilter>
  <conditionalFormatting sqref="D1:D1048576">
    <cfRule type="cellIs" dxfId="60" priority="13" operator="between">
      <formula>-7.5</formula>
      <formula>-5</formula>
    </cfRule>
    <cfRule type="cellIs" dxfId="59" priority="14" operator="between">
      <formula>-5</formula>
      <formula>-2.5</formula>
    </cfRule>
    <cfRule type="cellIs" dxfId="58" priority="15" operator="between">
      <formula>5</formula>
      <formula>7.5</formula>
    </cfRule>
    <cfRule type="cellIs" dxfId="57" priority="16" operator="between">
      <formula>2.5</formula>
      <formula>5</formula>
    </cfRule>
    <cfRule type="cellIs" dxfId="56" priority="20" operator="between">
      <formula>-2.5</formula>
      <formula>2.5</formula>
    </cfRule>
  </conditionalFormatting>
  <conditionalFormatting sqref="E1:E1048576">
    <cfRule type="cellIs" dxfId="55" priority="9" operator="between">
      <formula>254</formula>
      <formula>256.5</formula>
    </cfRule>
    <cfRule type="cellIs" dxfId="54" priority="10" operator="between">
      <formula>251.5</formula>
      <formula>254</formula>
    </cfRule>
    <cfRule type="cellIs" dxfId="53" priority="11" operator="between">
      <formula>241.5</formula>
      <formula>244</formula>
    </cfRule>
    <cfRule type="cellIs" dxfId="52" priority="12" operator="between">
      <formula>244</formula>
      <formula>246.5</formula>
    </cfRule>
    <cfRule type="cellIs" dxfId="51" priority="19" operator="between">
      <formula>246.5</formula>
      <formula>251.5</formula>
    </cfRule>
  </conditionalFormatting>
  <conditionalFormatting sqref="F1:F1048576">
    <cfRule type="cellIs" dxfId="50" priority="5" operator="between">
      <formula>399.1</formula>
      <formula>401.6</formula>
    </cfRule>
    <cfRule type="cellIs" dxfId="49" priority="6" operator="between">
      <formula>396.6</formula>
      <formula>399.1</formula>
    </cfRule>
    <cfRule type="cellIs" dxfId="48" priority="7" operator="between">
      <formula>386.6</formula>
      <formula>389.1</formula>
    </cfRule>
    <cfRule type="cellIs" dxfId="47" priority="8" operator="between">
      <formula>389.1</formula>
      <formula>391.6</formula>
    </cfRule>
    <cfRule type="cellIs" dxfId="46" priority="18" operator="between">
      <formula>391.6</formula>
      <formula>396.6</formula>
    </cfRule>
  </conditionalFormatting>
  <conditionalFormatting sqref="G1:G1048576">
    <cfRule type="cellIs" dxfId="45" priority="1" operator="between">
      <formula>797.3</formula>
      <formula>799.8</formula>
    </cfRule>
    <cfRule type="cellIs" dxfId="44" priority="2" operator="between">
      <formula>794.8</formula>
      <formula>797.3</formula>
    </cfRule>
    <cfRule type="cellIs" dxfId="43" priority="3" operator="between">
      <formula>784.8</formula>
      <formula>787.3</formula>
    </cfRule>
    <cfRule type="cellIs" dxfId="42" priority="4" operator="between">
      <formula>787.3</formula>
      <formula>789.8</formula>
    </cfRule>
    <cfRule type="cellIs" dxfId="41" priority="17" operator="between">
      <formula>789.8</formula>
      <formula>794.8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6"/>
  <sheetViews>
    <sheetView workbookViewId="0">
      <selection activeCell="J11" sqref="J11"/>
    </sheetView>
  </sheetViews>
  <sheetFormatPr defaultRowHeight="15" x14ac:dyDescent="0.25"/>
  <cols>
    <col min="1" max="1" width="10.7109375" bestFit="1" customWidth="1"/>
    <col min="2" max="2" width="14" bestFit="1" customWidth="1"/>
    <col min="3" max="3" width="15.85546875" bestFit="1" customWidth="1"/>
    <col min="4" max="7" width="7" bestFit="1" customWidth="1"/>
    <col min="8" max="8" width="15.28515625" bestFit="1" customWidth="1"/>
    <col min="9" max="9" width="14.42578125" bestFit="1" customWidth="1"/>
    <col min="10" max="10" width="18" bestFit="1" customWidth="1"/>
    <col min="11" max="13" width="20" bestFit="1" customWidth="1"/>
    <col min="15" max="15" width="8.140625" bestFit="1" customWidth="1"/>
    <col min="16" max="16" width="55.7109375" bestFit="1" customWidth="1"/>
  </cols>
  <sheetData>
    <row r="1" spans="1:16" ht="14.45" x14ac:dyDescent="0.3">
      <c r="A1" s="3" t="s">
        <v>0</v>
      </c>
      <c r="B1" s="3" t="s">
        <v>23</v>
      </c>
      <c r="C1" s="3" t="s">
        <v>161</v>
      </c>
      <c r="D1" s="3">
        <v>0</v>
      </c>
      <c r="E1" s="3">
        <v>249.1</v>
      </c>
      <c r="F1" s="3">
        <v>394.1</v>
      </c>
      <c r="G1" s="3">
        <v>792.3</v>
      </c>
      <c r="I1" s="3" t="s">
        <v>19</v>
      </c>
      <c r="J1" s="3" t="s">
        <v>166</v>
      </c>
      <c r="K1" s="3" t="s">
        <v>167</v>
      </c>
      <c r="L1" s="3" t="s">
        <v>168</v>
      </c>
      <c r="M1" s="3" t="s">
        <v>169</v>
      </c>
      <c r="N1" s="3"/>
      <c r="O1" s="3" t="s">
        <v>20</v>
      </c>
    </row>
    <row r="2" spans="1:16" ht="14.45" x14ac:dyDescent="0.3">
      <c r="A2" s="1">
        <v>43405</v>
      </c>
      <c r="B2" s="2">
        <v>9.7916666666666666E-2</v>
      </c>
      <c r="C2" s="10">
        <f>A2+B2</f>
        <v>43405.097916666666</v>
      </c>
      <c r="D2">
        <v>0.38</v>
      </c>
      <c r="E2">
        <v>248.72</v>
      </c>
      <c r="F2">
        <v>393.58</v>
      </c>
      <c r="G2">
        <v>793</v>
      </c>
      <c r="I2" t="s">
        <v>3</v>
      </c>
    </row>
    <row r="3" spans="1:16" ht="14.45" x14ac:dyDescent="0.3">
      <c r="A3" s="1">
        <v>43405</v>
      </c>
      <c r="B3" s="2">
        <v>0.18124999999999999</v>
      </c>
      <c r="C3" s="10">
        <f t="shared" ref="C3:C66" si="0">A3+B3</f>
        <v>43405.181250000001</v>
      </c>
      <c r="D3">
        <v>0.34</v>
      </c>
      <c r="E3">
        <v>248.58</v>
      </c>
      <c r="F3">
        <v>393.69</v>
      </c>
      <c r="G3">
        <v>793.38</v>
      </c>
      <c r="I3" t="s">
        <v>3</v>
      </c>
    </row>
    <row r="4" spans="1:16" ht="14.45" x14ac:dyDescent="0.3">
      <c r="A4" s="1">
        <v>43405</v>
      </c>
      <c r="B4" s="2">
        <v>0.43124999999999997</v>
      </c>
      <c r="C4" s="10">
        <f t="shared" si="0"/>
        <v>43405.431250000001</v>
      </c>
      <c r="D4">
        <v>0.72</v>
      </c>
      <c r="E4">
        <v>249.11</v>
      </c>
      <c r="F4">
        <v>394.05</v>
      </c>
      <c r="G4">
        <v>793.38</v>
      </c>
      <c r="I4" t="s">
        <v>3</v>
      </c>
    </row>
    <row r="5" spans="1:16" ht="14.45" x14ac:dyDescent="0.3">
      <c r="A5" s="1">
        <v>43405</v>
      </c>
      <c r="B5" s="2">
        <v>0.59791666666666665</v>
      </c>
      <c r="C5" s="10">
        <f t="shared" si="0"/>
        <v>43405.597916666666</v>
      </c>
      <c r="D5">
        <v>1.21</v>
      </c>
      <c r="E5">
        <v>249.47</v>
      </c>
      <c r="F5">
        <v>394.55</v>
      </c>
      <c r="G5">
        <v>794.1</v>
      </c>
      <c r="I5" t="s">
        <v>3</v>
      </c>
    </row>
    <row r="6" spans="1:16" ht="14.45" x14ac:dyDescent="0.3">
      <c r="A6" s="1">
        <v>43405</v>
      </c>
      <c r="B6" s="2">
        <v>0.73333333333333339</v>
      </c>
      <c r="C6" s="10">
        <f t="shared" si="0"/>
        <v>43405.73333333333</v>
      </c>
      <c r="D6">
        <v>5.22</v>
      </c>
      <c r="E6">
        <v>250.39</v>
      </c>
      <c r="F6">
        <v>395.59</v>
      </c>
      <c r="G6">
        <v>795.58</v>
      </c>
      <c r="I6" t="s">
        <v>3</v>
      </c>
      <c r="P6" t="s">
        <v>175</v>
      </c>
    </row>
    <row r="7" spans="1:16" ht="14.45" x14ac:dyDescent="0.3">
      <c r="A7" s="1">
        <v>43405</v>
      </c>
      <c r="B7" s="2">
        <v>0.84791666666666676</v>
      </c>
      <c r="C7" s="10">
        <f t="shared" si="0"/>
        <v>43405.847916666666</v>
      </c>
      <c r="D7">
        <v>1.1599999999999999</v>
      </c>
      <c r="E7">
        <v>248.62</v>
      </c>
      <c r="F7">
        <v>393.51</v>
      </c>
      <c r="G7">
        <v>792.82</v>
      </c>
      <c r="I7" t="s">
        <v>3</v>
      </c>
    </row>
    <row r="8" spans="1:16" ht="14.45" x14ac:dyDescent="0.3">
      <c r="A8" s="1">
        <v>43405</v>
      </c>
      <c r="B8" s="2">
        <v>0.97291666666666676</v>
      </c>
      <c r="C8" s="10">
        <f t="shared" si="0"/>
        <v>43405.972916666666</v>
      </c>
      <c r="D8">
        <v>6.3</v>
      </c>
      <c r="E8">
        <v>248.67</v>
      </c>
      <c r="F8">
        <v>393.67</v>
      </c>
      <c r="G8">
        <v>792.66</v>
      </c>
      <c r="I8" t="s">
        <v>3</v>
      </c>
    </row>
    <row r="9" spans="1:16" ht="14.45" x14ac:dyDescent="0.3">
      <c r="A9" s="1">
        <v>43406</v>
      </c>
      <c r="B9" s="2">
        <v>9.7916666666666666E-2</v>
      </c>
      <c r="C9" s="10">
        <f t="shared" si="0"/>
        <v>43406.097916666666</v>
      </c>
      <c r="D9">
        <v>4.53</v>
      </c>
      <c r="E9">
        <v>248.55</v>
      </c>
      <c r="F9">
        <v>393.51</v>
      </c>
      <c r="G9">
        <v>792.18</v>
      </c>
      <c r="I9" t="s">
        <v>3</v>
      </c>
    </row>
    <row r="10" spans="1:16" ht="14.45" x14ac:dyDescent="0.3">
      <c r="A10" s="1">
        <v>43406</v>
      </c>
      <c r="B10" s="2">
        <v>0.18124999999999999</v>
      </c>
      <c r="C10" s="10">
        <f t="shared" si="0"/>
        <v>43406.181250000001</v>
      </c>
      <c r="D10">
        <v>8.8699999999999992</v>
      </c>
      <c r="E10">
        <v>248.8</v>
      </c>
      <c r="F10">
        <v>393.66</v>
      </c>
      <c r="G10">
        <v>792.58</v>
      </c>
      <c r="I10" t="s">
        <v>3</v>
      </c>
    </row>
    <row r="11" spans="1:16" ht="14.45" x14ac:dyDescent="0.3">
      <c r="A11" s="1">
        <v>43406</v>
      </c>
      <c r="B11" s="2">
        <v>0.43124999999999997</v>
      </c>
      <c r="C11" s="10">
        <f t="shared" si="0"/>
        <v>43406.431250000001</v>
      </c>
      <c r="D11">
        <v>11.46</v>
      </c>
      <c r="E11">
        <v>249.47</v>
      </c>
      <c r="F11">
        <v>394.51</v>
      </c>
      <c r="G11">
        <v>792.79</v>
      </c>
      <c r="I11" t="s">
        <v>3</v>
      </c>
    </row>
    <row r="12" spans="1:16" ht="14.45" x14ac:dyDescent="0.3">
      <c r="A12" s="1">
        <v>43406</v>
      </c>
      <c r="B12" s="2">
        <v>0.59791666666666665</v>
      </c>
      <c r="C12" s="10">
        <f t="shared" si="0"/>
        <v>43406.597916666666</v>
      </c>
      <c r="D12">
        <v>14.96</v>
      </c>
      <c r="E12">
        <v>250.28</v>
      </c>
      <c r="F12">
        <v>395.4</v>
      </c>
      <c r="G12">
        <v>793.86</v>
      </c>
      <c r="I12" t="s">
        <v>3</v>
      </c>
    </row>
    <row r="13" spans="1:16" ht="14.45" x14ac:dyDescent="0.3">
      <c r="A13" s="1">
        <v>43406</v>
      </c>
      <c r="B13" s="2">
        <v>0.73333333333333339</v>
      </c>
      <c r="C13" s="10">
        <f t="shared" si="0"/>
        <v>43406.73333333333</v>
      </c>
      <c r="D13">
        <v>19.059999999999999</v>
      </c>
      <c r="E13">
        <v>250.84</v>
      </c>
      <c r="F13">
        <v>396.06</v>
      </c>
      <c r="G13">
        <v>794.62</v>
      </c>
      <c r="I13" t="s">
        <v>3</v>
      </c>
    </row>
    <row r="14" spans="1:16" ht="14.45" x14ac:dyDescent="0.3">
      <c r="A14" s="1">
        <v>43406</v>
      </c>
      <c r="B14" s="2">
        <v>0.84791666666666676</v>
      </c>
      <c r="C14" s="10">
        <f t="shared" si="0"/>
        <v>43406.847916666666</v>
      </c>
      <c r="D14">
        <v>21.75</v>
      </c>
      <c r="E14">
        <v>250.83</v>
      </c>
      <c r="F14">
        <v>395.96</v>
      </c>
      <c r="G14">
        <v>794.71</v>
      </c>
      <c r="I14" t="s">
        <v>3</v>
      </c>
    </row>
    <row r="15" spans="1:16" ht="14.45" x14ac:dyDescent="0.3">
      <c r="A15" s="1">
        <v>43406</v>
      </c>
      <c r="B15" s="2">
        <v>0.97291666666666676</v>
      </c>
      <c r="C15" s="10">
        <f t="shared" si="0"/>
        <v>43406.972916666666</v>
      </c>
      <c r="D15">
        <v>18.07</v>
      </c>
      <c r="E15">
        <v>250.93</v>
      </c>
      <c r="F15">
        <v>396.17</v>
      </c>
      <c r="G15">
        <v>794.59</v>
      </c>
      <c r="I15" t="s">
        <v>3</v>
      </c>
    </row>
    <row r="16" spans="1:16" ht="14.45" x14ac:dyDescent="0.3">
      <c r="A16" s="1">
        <v>43408</v>
      </c>
      <c r="B16" s="2">
        <v>0.84791666666666676</v>
      </c>
      <c r="C16" s="10">
        <f t="shared" si="0"/>
        <v>43408.847916666666</v>
      </c>
      <c r="D16">
        <v>25.22</v>
      </c>
      <c r="E16">
        <v>251.79</v>
      </c>
      <c r="F16">
        <v>397.17</v>
      </c>
      <c r="G16">
        <v>794.98</v>
      </c>
      <c r="I16" t="s">
        <v>3</v>
      </c>
    </row>
    <row r="17" spans="1:16" ht="14.45" x14ac:dyDescent="0.3">
      <c r="A17" s="1">
        <v>43409</v>
      </c>
      <c r="B17" s="2">
        <v>9.7916666666666666E-2</v>
      </c>
      <c r="C17" s="10">
        <f t="shared" si="0"/>
        <v>43409.097916666666</v>
      </c>
      <c r="D17">
        <v>41.22</v>
      </c>
      <c r="E17">
        <v>251.31</v>
      </c>
      <c r="F17">
        <v>396.77</v>
      </c>
      <c r="G17">
        <v>795.96</v>
      </c>
      <c r="I17" t="s">
        <v>3</v>
      </c>
    </row>
    <row r="18" spans="1:16" x14ac:dyDescent="0.25">
      <c r="A18" s="1">
        <v>43409</v>
      </c>
      <c r="B18" s="2">
        <v>0.18124999999999999</v>
      </c>
      <c r="C18" s="10">
        <f t="shared" si="0"/>
        <v>43409.181250000001</v>
      </c>
      <c r="D18">
        <v>60.86</v>
      </c>
      <c r="E18">
        <v>251.42</v>
      </c>
      <c r="F18">
        <v>396.81</v>
      </c>
      <c r="G18">
        <v>796.66</v>
      </c>
      <c r="I18" t="s">
        <v>3</v>
      </c>
    </row>
    <row r="19" spans="1:16" x14ac:dyDescent="0.25">
      <c r="A19" s="1">
        <v>43409</v>
      </c>
      <c r="B19" s="2">
        <v>0.38472222222222219</v>
      </c>
      <c r="C19" s="10">
        <f t="shared" si="0"/>
        <v>43409.384722222225</v>
      </c>
      <c r="D19">
        <v>786.23</v>
      </c>
      <c r="E19">
        <v>222.67</v>
      </c>
      <c r="F19">
        <v>371.93</v>
      </c>
      <c r="G19">
        <v>790.99</v>
      </c>
      <c r="H19" t="s">
        <v>1</v>
      </c>
      <c r="I19" t="s">
        <v>2</v>
      </c>
    </row>
    <row r="20" spans="1:16" x14ac:dyDescent="0.25">
      <c r="A20" s="1">
        <v>43409</v>
      </c>
      <c r="B20" s="2">
        <v>0.43124999999999997</v>
      </c>
      <c r="C20" s="10">
        <f t="shared" si="0"/>
        <v>43409.431250000001</v>
      </c>
      <c r="D20">
        <v>268.05</v>
      </c>
      <c r="E20">
        <v>223.41</v>
      </c>
      <c r="F20">
        <v>373.03</v>
      </c>
      <c r="G20">
        <v>792.43</v>
      </c>
      <c r="I20" t="s">
        <v>2</v>
      </c>
      <c r="P20" s="4" t="s">
        <v>187</v>
      </c>
    </row>
    <row r="21" spans="1:16" x14ac:dyDescent="0.25">
      <c r="A21" s="1">
        <v>43409</v>
      </c>
      <c r="B21" s="2">
        <v>0.59791666666666665</v>
      </c>
      <c r="C21" s="10">
        <f t="shared" si="0"/>
        <v>43409.597916666666</v>
      </c>
      <c r="D21">
        <v>108.96</v>
      </c>
      <c r="E21">
        <v>222.31</v>
      </c>
      <c r="F21">
        <v>371.76</v>
      </c>
      <c r="G21">
        <v>790.63</v>
      </c>
      <c r="I21" t="s">
        <v>2</v>
      </c>
      <c r="P21" t="s">
        <v>179</v>
      </c>
    </row>
    <row r="22" spans="1:16" x14ac:dyDescent="0.25">
      <c r="A22" s="1">
        <v>43409</v>
      </c>
      <c r="B22" s="2">
        <v>0.73333333333333339</v>
      </c>
      <c r="C22" s="10">
        <f t="shared" si="0"/>
        <v>43409.73333333333</v>
      </c>
      <c r="D22">
        <v>18.440000000000001</v>
      </c>
      <c r="E22">
        <v>220.31</v>
      </c>
      <c r="F22">
        <v>369.31</v>
      </c>
      <c r="G22">
        <v>787.66</v>
      </c>
      <c r="I22" t="s">
        <v>3</v>
      </c>
    </row>
    <row r="23" spans="1:16" x14ac:dyDescent="0.25">
      <c r="A23" s="1">
        <v>43409</v>
      </c>
      <c r="B23" s="2">
        <v>0.84791666666666676</v>
      </c>
      <c r="C23" s="10">
        <f t="shared" si="0"/>
        <v>43409.847916666666</v>
      </c>
      <c r="D23">
        <v>5.1100000000000003</v>
      </c>
      <c r="E23">
        <v>217.88</v>
      </c>
      <c r="F23">
        <v>366.5</v>
      </c>
      <c r="G23">
        <v>784.15</v>
      </c>
      <c r="I23" t="s">
        <v>3</v>
      </c>
    </row>
    <row r="24" spans="1:16" x14ac:dyDescent="0.25">
      <c r="A24" s="1">
        <v>43409</v>
      </c>
      <c r="B24" s="2">
        <v>0.97291666666666676</v>
      </c>
      <c r="C24" s="10">
        <f t="shared" si="0"/>
        <v>43409.972916666666</v>
      </c>
      <c r="D24">
        <v>-0.11</v>
      </c>
      <c r="E24">
        <v>215.72</v>
      </c>
      <c r="F24">
        <v>363.88</v>
      </c>
      <c r="G24">
        <v>780.92</v>
      </c>
      <c r="I24" t="s">
        <v>3</v>
      </c>
    </row>
    <row r="25" spans="1:16" x14ac:dyDescent="0.25">
      <c r="A25" s="1">
        <v>43410</v>
      </c>
      <c r="B25" s="2">
        <v>9.7916666666666666E-2</v>
      </c>
      <c r="C25" s="10">
        <f t="shared" si="0"/>
        <v>43410.097916666666</v>
      </c>
      <c r="D25">
        <v>6.09</v>
      </c>
      <c r="E25">
        <v>214.2</v>
      </c>
      <c r="F25">
        <v>362.03</v>
      </c>
      <c r="G25">
        <v>778.53</v>
      </c>
      <c r="I25" t="s">
        <v>3</v>
      </c>
    </row>
    <row r="26" spans="1:16" x14ac:dyDescent="0.25">
      <c r="A26" s="1">
        <v>43410</v>
      </c>
      <c r="B26" s="2">
        <v>0.18124999999999999</v>
      </c>
      <c r="C26" s="10">
        <f t="shared" si="0"/>
        <v>43410.181250000001</v>
      </c>
      <c r="D26">
        <v>9.27</v>
      </c>
      <c r="E26">
        <v>213.74</v>
      </c>
      <c r="F26">
        <v>361.53</v>
      </c>
      <c r="G26">
        <v>778.02</v>
      </c>
      <c r="I26" t="s">
        <v>3</v>
      </c>
    </row>
    <row r="27" spans="1:16" x14ac:dyDescent="0.25">
      <c r="A27" s="1">
        <v>43410</v>
      </c>
      <c r="B27" s="2">
        <v>0.42083333333333334</v>
      </c>
      <c r="C27" s="10">
        <f t="shared" si="0"/>
        <v>43410.42083333333</v>
      </c>
      <c r="D27">
        <v>785.67</v>
      </c>
      <c r="E27">
        <v>207.85</v>
      </c>
      <c r="F27">
        <v>359.49</v>
      </c>
      <c r="G27">
        <v>791.92</v>
      </c>
      <c r="H27" t="s">
        <v>1</v>
      </c>
      <c r="I27" t="s">
        <v>2</v>
      </c>
      <c r="P27" t="s">
        <v>179</v>
      </c>
    </row>
    <row r="28" spans="1:16" x14ac:dyDescent="0.25">
      <c r="A28" s="1">
        <v>43418</v>
      </c>
      <c r="B28" s="2">
        <v>0.43888888888888888</v>
      </c>
      <c r="C28" s="10">
        <f t="shared" si="0"/>
        <v>43418.438888888886</v>
      </c>
      <c r="D28">
        <v>-1.26</v>
      </c>
      <c r="E28">
        <v>246.47</v>
      </c>
      <c r="F28">
        <v>390.22</v>
      </c>
      <c r="G28">
        <v>786.98</v>
      </c>
      <c r="H28" t="s">
        <v>1</v>
      </c>
      <c r="I28" t="s">
        <v>2</v>
      </c>
      <c r="P28" t="s">
        <v>177</v>
      </c>
    </row>
    <row r="29" spans="1:16" x14ac:dyDescent="0.25">
      <c r="A29" s="1">
        <v>43418</v>
      </c>
      <c r="B29" s="2">
        <v>0.59791666666666665</v>
      </c>
      <c r="C29" s="10">
        <f t="shared" si="0"/>
        <v>43418.597916666666</v>
      </c>
      <c r="D29">
        <v>84.49</v>
      </c>
      <c r="E29">
        <v>364.92</v>
      </c>
      <c r="F29">
        <v>527.58000000000004</v>
      </c>
      <c r="G29">
        <v>965.3</v>
      </c>
      <c r="I29" t="s">
        <v>2</v>
      </c>
    </row>
    <row r="30" spans="1:16" x14ac:dyDescent="0.25">
      <c r="A30" s="1">
        <v>43418</v>
      </c>
      <c r="B30" s="2">
        <v>0.66666666666666663</v>
      </c>
      <c r="C30" s="10">
        <f t="shared" si="0"/>
        <v>43418.666666666664</v>
      </c>
      <c r="D30">
        <v>-63.12</v>
      </c>
      <c r="E30">
        <v>169.48</v>
      </c>
      <c r="F30">
        <v>300.44</v>
      </c>
      <c r="G30">
        <v>668.52</v>
      </c>
      <c r="I30" t="s">
        <v>2</v>
      </c>
      <c r="P30" t="s">
        <v>178</v>
      </c>
    </row>
    <row r="31" spans="1:16" x14ac:dyDescent="0.25">
      <c r="A31" s="1">
        <v>43418</v>
      </c>
      <c r="B31" s="2">
        <v>0.76458333333333339</v>
      </c>
      <c r="C31" s="10">
        <f t="shared" si="0"/>
        <v>43418.76458333333</v>
      </c>
      <c r="D31">
        <v>-4.0599999999999996</v>
      </c>
      <c r="E31">
        <v>243.63</v>
      </c>
      <c r="F31">
        <v>387.1</v>
      </c>
      <c r="G31">
        <v>784.14</v>
      </c>
      <c r="H31" t="s">
        <v>1</v>
      </c>
      <c r="I31" t="s">
        <v>3</v>
      </c>
    </row>
    <row r="32" spans="1:16" x14ac:dyDescent="0.25">
      <c r="A32" s="1">
        <v>43418</v>
      </c>
      <c r="B32" s="2">
        <v>0.97291666666666676</v>
      </c>
      <c r="C32" s="10">
        <f t="shared" si="0"/>
        <v>43418.972916666666</v>
      </c>
      <c r="D32">
        <v>-6.98</v>
      </c>
      <c r="E32">
        <v>239.71</v>
      </c>
      <c r="F32">
        <v>382.17</v>
      </c>
      <c r="G32">
        <v>777.28</v>
      </c>
      <c r="I32" t="s">
        <v>3</v>
      </c>
    </row>
    <row r="33" spans="1:9" x14ac:dyDescent="0.25">
      <c r="A33" s="1">
        <v>43419</v>
      </c>
      <c r="B33" s="2">
        <v>9.7916666666666666E-2</v>
      </c>
      <c r="C33" s="10">
        <f t="shared" si="0"/>
        <v>43419.097916666666</v>
      </c>
      <c r="D33">
        <v>-6.96</v>
      </c>
      <c r="E33">
        <v>239.67</v>
      </c>
      <c r="F33">
        <v>382.4</v>
      </c>
      <c r="G33">
        <v>778.36</v>
      </c>
      <c r="I33" t="s">
        <v>3</v>
      </c>
    </row>
    <row r="34" spans="1:9" x14ac:dyDescent="0.25">
      <c r="A34" s="1">
        <v>43419</v>
      </c>
      <c r="B34" s="2">
        <v>0.26458333333333334</v>
      </c>
      <c r="C34" s="10">
        <f t="shared" si="0"/>
        <v>43419.26458333333</v>
      </c>
      <c r="D34">
        <v>-16.48</v>
      </c>
      <c r="E34">
        <v>227.27</v>
      </c>
      <c r="F34">
        <v>368.05</v>
      </c>
      <c r="G34">
        <v>759.57</v>
      </c>
      <c r="I34" t="s">
        <v>3</v>
      </c>
    </row>
    <row r="35" spans="1:9" x14ac:dyDescent="0.25">
      <c r="A35" s="1">
        <v>43419</v>
      </c>
      <c r="B35" s="2">
        <v>0.43124999999999997</v>
      </c>
      <c r="C35" s="10">
        <f t="shared" si="0"/>
        <v>43419.431250000001</v>
      </c>
      <c r="D35">
        <v>13.3</v>
      </c>
      <c r="E35">
        <v>265.77</v>
      </c>
      <c r="F35">
        <v>413.03</v>
      </c>
      <c r="G35">
        <v>817.92</v>
      </c>
      <c r="I35" t="s">
        <v>3</v>
      </c>
    </row>
    <row r="36" spans="1:9" x14ac:dyDescent="0.25">
      <c r="A36" s="1">
        <v>43419</v>
      </c>
      <c r="B36" s="2">
        <v>0.59791666666666665</v>
      </c>
      <c r="C36" s="10">
        <f t="shared" si="0"/>
        <v>43419.597916666666</v>
      </c>
      <c r="D36">
        <v>11.72</v>
      </c>
      <c r="E36">
        <v>264.25</v>
      </c>
      <c r="F36">
        <v>411.03</v>
      </c>
      <c r="G36">
        <v>815.66</v>
      </c>
      <c r="I36" t="s">
        <v>3</v>
      </c>
    </row>
    <row r="37" spans="1:9" x14ac:dyDescent="0.25">
      <c r="A37" s="1">
        <v>43419</v>
      </c>
      <c r="B37" s="2">
        <v>0.76458333333333339</v>
      </c>
      <c r="C37" s="10">
        <f t="shared" si="0"/>
        <v>43419.76458333333</v>
      </c>
      <c r="D37">
        <v>-49.72</v>
      </c>
      <c r="E37">
        <v>185.94</v>
      </c>
      <c r="F37">
        <v>319.81</v>
      </c>
      <c r="G37">
        <v>695.84</v>
      </c>
      <c r="I37" t="s">
        <v>3</v>
      </c>
    </row>
    <row r="38" spans="1:9" x14ac:dyDescent="0.25">
      <c r="A38" s="1">
        <v>43419</v>
      </c>
      <c r="B38" s="2">
        <v>0.97291666666666676</v>
      </c>
      <c r="C38" s="10">
        <f t="shared" si="0"/>
        <v>43419.972916666666</v>
      </c>
      <c r="D38">
        <v>-67.739999999999995</v>
      </c>
      <c r="E38">
        <v>164.52</v>
      </c>
      <c r="F38">
        <v>294.77999999999997</v>
      </c>
      <c r="G38">
        <v>662.39</v>
      </c>
      <c r="I38" t="s">
        <v>3</v>
      </c>
    </row>
    <row r="39" spans="1:9" x14ac:dyDescent="0.25">
      <c r="A39" s="1">
        <v>43420</v>
      </c>
      <c r="B39" s="2">
        <v>9.7916666666666666E-2</v>
      </c>
      <c r="C39" s="10">
        <f t="shared" si="0"/>
        <v>43420.097916666666</v>
      </c>
      <c r="D39">
        <v>-68.12</v>
      </c>
      <c r="E39">
        <v>164.1</v>
      </c>
      <c r="F39">
        <v>294.23</v>
      </c>
      <c r="G39">
        <v>661.72</v>
      </c>
      <c r="I39" t="s">
        <v>3</v>
      </c>
    </row>
    <row r="40" spans="1:9" x14ac:dyDescent="0.25">
      <c r="A40" s="1">
        <v>43420</v>
      </c>
      <c r="B40" s="2">
        <v>0.26458333333333334</v>
      </c>
      <c r="C40" s="10">
        <f t="shared" si="0"/>
        <v>43420.26458333333</v>
      </c>
      <c r="D40">
        <v>-69.45</v>
      </c>
      <c r="E40">
        <v>162.5</v>
      </c>
      <c r="F40">
        <v>292.45999999999998</v>
      </c>
      <c r="G40">
        <v>659.22</v>
      </c>
      <c r="I40" t="s">
        <v>3</v>
      </c>
    </row>
    <row r="41" spans="1:9" x14ac:dyDescent="0.25">
      <c r="A41" s="1">
        <v>43420</v>
      </c>
      <c r="B41" s="2">
        <v>0.43124999999999997</v>
      </c>
      <c r="C41" s="10">
        <f t="shared" si="0"/>
        <v>43420.431250000001</v>
      </c>
      <c r="D41">
        <v>-70.09</v>
      </c>
      <c r="E41">
        <v>161.9</v>
      </c>
      <c r="F41">
        <v>291.45</v>
      </c>
      <c r="G41">
        <v>657.77</v>
      </c>
      <c r="I41" t="s">
        <v>3</v>
      </c>
    </row>
    <row r="42" spans="1:9" x14ac:dyDescent="0.25">
      <c r="A42" s="1">
        <v>43420</v>
      </c>
      <c r="B42" s="2">
        <v>0.4770833333333333</v>
      </c>
      <c r="C42" s="10">
        <f t="shared" si="0"/>
        <v>43420.477083333331</v>
      </c>
      <c r="D42">
        <v>-0.01</v>
      </c>
      <c r="E42">
        <v>249.17</v>
      </c>
      <c r="F42">
        <v>393.28</v>
      </c>
      <c r="G42">
        <v>792.56</v>
      </c>
      <c r="H42" t="s">
        <v>1</v>
      </c>
      <c r="I42" t="s">
        <v>3</v>
      </c>
    </row>
    <row r="43" spans="1:9" x14ac:dyDescent="0.25">
      <c r="A43" s="1">
        <v>43420</v>
      </c>
      <c r="B43" s="2">
        <v>0.59791666666666665</v>
      </c>
      <c r="C43" s="10">
        <f t="shared" si="0"/>
        <v>43420.597916666666</v>
      </c>
      <c r="D43">
        <v>4.8499999999999996</v>
      </c>
      <c r="E43">
        <v>255.27</v>
      </c>
      <c r="F43">
        <v>400.41</v>
      </c>
      <c r="G43">
        <v>801.32</v>
      </c>
      <c r="I43" t="s">
        <v>3</v>
      </c>
    </row>
    <row r="44" spans="1:9" x14ac:dyDescent="0.25">
      <c r="A44" s="1">
        <v>43420</v>
      </c>
      <c r="B44" s="2">
        <v>0.76458333333333339</v>
      </c>
      <c r="C44" s="10">
        <f t="shared" si="0"/>
        <v>43420.76458333333</v>
      </c>
      <c r="D44">
        <v>7.99</v>
      </c>
      <c r="E44">
        <v>259.08</v>
      </c>
      <c r="F44">
        <v>405.02</v>
      </c>
      <c r="G44">
        <v>807.43</v>
      </c>
      <c r="I44" t="s">
        <v>3</v>
      </c>
    </row>
    <row r="45" spans="1:9" x14ac:dyDescent="0.25">
      <c r="A45" s="1">
        <v>43420</v>
      </c>
      <c r="B45" s="2">
        <v>0.97291666666666676</v>
      </c>
      <c r="C45" s="10">
        <f t="shared" si="0"/>
        <v>43420.972916666666</v>
      </c>
      <c r="D45">
        <v>7.55</v>
      </c>
      <c r="E45">
        <v>258.37</v>
      </c>
      <c r="F45">
        <v>404.2</v>
      </c>
      <c r="G45">
        <v>806.47</v>
      </c>
      <c r="I45" t="s">
        <v>3</v>
      </c>
    </row>
    <row r="46" spans="1:9" x14ac:dyDescent="0.25">
      <c r="A46" s="1">
        <v>43422</v>
      </c>
      <c r="B46" s="2">
        <v>0.84791666666666676</v>
      </c>
      <c r="C46" s="10">
        <f t="shared" si="0"/>
        <v>43422.847916666666</v>
      </c>
      <c r="D46">
        <v>4.72</v>
      </c>
      <c r="E46">
        <v>254.79</v>
      </c>
      <c r="F46">
        <v>399.66</v>
      </c>
      <c r="G46">
        <v>800.74</v>
      </c>
      <c r="I46" t="s">
        <v>3</v>
      </c>
    </row>
    <row r="47" spans="1:9" x14ac:dyDescent="0.25">
      <c r="A47" s="1">
        <v>43423</v>
      </c>
      <c r="B47" s="2">
        <v>9.7916666666666666E-2</v>
      </c>
      <c r="C47" s="10">
        <f t="shared" si="0"/>
        <v>43423.097916666666</v>
      </c>
      <c r="D47">
        <v>5.05</v>
      </c>
      <c r="E47">
        <v>255.1</v>
      </c>
      <c r="F47">
        <v>400.15</v>
      </c>
      <c r="G47">
        <v>801.64</v>
      </c>
      <c r="I47" t="s">
        <v>3</v>
      </c>
    </row>
    <row r="48" spans="1:9" x14ac:dyDescent="0.25">
      <c r="A48" s="1">
        <v>43423</v>
      </c>
      <c r="B48" s="2">
        <v>0.26458333333333334</v>
      </c>
      <c r="C48" s="10">
        <f t="shared" si="0"/>
        <v>43423.26458333333</v>
      </c>
      <c r="D48">
        <v>6.66</v>
      </c>
      <c r="E48">
        <v>257.10000000000002</v>
      </c>
      <c r="F48">
        <v>402.58</v>
      </c>
      <c r="G48">
        <v>804.77</v>
      </c>
      <c r="I48" t="s">
        <v>3</v>
      </c>
    </row>
    <row r="49" spans="1:16" x14ac:dyDescent="0.25">
      <c r="A49" s="1">
        <v>43423</v>
      </c>
      <c r="B49" s="2">
        <v>0.43124999999999997</v>
      </c>
      <c r="C49" s="10">
        <f t="shared" si="0"/>
        <v>43423.431250000001</v>
      </c>
      <c r="D49">
        <v>7.85</v>
      </c>
      <c r="E49">
        <v>259.19</v>
      </c>
      <c r="F49">
        <v>404.85</v>
      </c>
      <c r="G49">
        <v>807.3</v>
      </c>
      <c r="I49" t="s">
        <v>3</v>
      </c>
    </row>
    <row r="50" spans="1:16" x14ac:dyDescent="0.25">
      <c r="A50" s="1">
        <v>43423</v>
      </c>
      <c r="B50" s="2">
        <v>0.48194444444444445</v>
      </c>
      <c r="C50" s="10">
        <f t="shared" si="0"/>
        <v>43423.481944444444</v>
      </c>
      <c r="D50">
        <v>-0.47</v>
      </c>
      <c r="E50">
        <v>248.64</v>
      </c>
      <c r="F50">
        <v>392.66</v>
      </c>
      <c r="G50">
        <v>791.71</v>
      </c>
      <c r="H50" t="s">
        <v>1</v>
      </c>
      <c r="I50" t="s">
        <v>3</v>
      </c>
    </row>
    <row r="51" spans="1:16" x14ac:dyDescent="0.25">
      <c r="A51" s="1">
        <v>43423</v>
      </c>
      <c r="B51" s="2">
        <v>0.59791666666666665</v>
      </c>
      <c r="C51" s="10">
        <f t="shared" si="0"/>
        <v>43423.597916666666</v>
      </c>
      <c r="D51">
        <v>3</v>
      </c>
      <c r="E51">
        <v>253.04</v>
      </c>
      <c r="F51">
        <v>397.82</v>
      </c>
      <c r="G51">
        <v>798.52</v>
      </c>
      <c r="I51" t="s">
        <v>3</v>
      </c>
    </row>
    <row r="52" spans="1:16" x14ac:dyDescent="0.25">
      <c r="A52" s="1">
        <v>43423</v>
      </c>
      <c r="B52" s="2">
        <v>0.76458333333333339</v>
      </c>
      <c r="C52" s="10">
        <f t="shared" si="0"/>
        <v>43423.76458333333</v>
      </c>
      <c r="D52">
        <v>5</v>
      </c>
      <c r="E52">
        <v>255.5</v>
      </c>
      <c r="F52">
        <v>400.83</v>
      </c>
      <c r="G52">
        <v>802.5</v>
      </c>
      <c r="I52" t="s">
        <v>3</v>
      </c>
    </row>
    <row r="53" spans="1:16" x14ac:dyDescent="0.25">
      <c r="A53" s="1">
        <v>43423</v>
      </c>
      <c r="B53" s="2">
        <v>0.97291666666666676</v>
      </c>
      <c r="C53" s="10">
        <f t="shared" si="0"/>
        <v>43423.972916666666</v>
      </c>
      <c r="D53">
        <v>4.16</v>
      </c>
      <c r="E53">
        <v>254.09</v>
      </c>
      <c r="F53">
        <v>399.32</v>
      </c>
      <c r="G53">
        <v>800.74</v>
      </c>
      <c r="I53" t="s">
        <v>3</v>
      </c>
    </row>
    <row r="54" spans="1:16" x14ac:dyDescent="0.25">
      <c r="A54" s="1">
        <v>43424</v>
      </c>
      <c r="B54" s="2">
        <v>9.7916666666666666E-2</v>
      </c>
      <c r="C54" s="10">
        <f t="shared" si="0"/>
        <v>43424.097916666666</v>
      </c>
      <c r="D54">
        <v>5.18</v>
      </c>
      <c r="E54">
        <v>255.42</v>
      </c>
      <c r="F54">
        <v>400.85</v>
      </c>
      <c r="G54">
        <v>803.13</v>
      </c>
      <c r="I54" t="s">
        <v>3</v>
      </c>
    </row>
    <row r="55" spans="1:16" x14ac:dyDescent="0.25">
      <c r="A55" s="1">
        <v>43424</v>
      </c>
      <c r="B55" s="2">
        <v>0.26458333333333334</v>
      </c>
      <c r="C55" s="10">
        <f t="shared" si="0"/>
        <v>43424.26458333333</v>
      </c>
      <c r="D55">
        <v>2.11</v>
      </c>
      <c r="E55">
        <v>251.35</v>
      </c>
      <c r="F55">
        <v>396.05</v>
      </c>
      <c r="G55">
        <v>796.96</v>
      </c>
      <c r="I55" t="s">
        <v>3</v>
      </c>
    </row>
    <row r="56" spans="1:16" x14ac:dyDescent="0.25">
      <c r="A56" s="1">
        <v>43424</v>
      </c>
      <c r="B56" s="2">
        <v>0.43124999999999997</v>
      </c>
      <c r="C56" s="10">
        <f t="shared" si="0"/>
        <v>43424.431250000001</v>
      </c>
      <c r="D56">
        <v>1.1100000000000001</v>
      </c>
      <c r="E56">
        <v>250.28</v>
      </c>
      <c r="F56">
        <v>394.8</v>
      </c>
      <c r="G56">
        <v>795.19</v>
      </c>
      <c r="I56" t="s">
        <v>3</v>
      </c>
    </row>
    <row r="57" spans="1:16" x14ac:dyDescent="0.25">
      <c r="A57" s="1">
        <v>43424</v>
      </c>
      <c r="B57" s="2">
        <v>0.59791666666666665</v>
      </c>
      <c r="C57" s="10">
        <f t="shared" si="0"/>
        <v>43424.597916666666</v>
      </c>
      <c r="D57">
        <v>4.75</v>
      </c>
      <c r="E57">
        <v>255.28</v>
      </c>
      <c r="F57">
        <v>400.54</v>
      </c>
      <c r="G57">
        <v>802.62</v>
      </c>
      <c r="I57" t="s">
        <v>3</v>
      </c>
    </row>
    <row r="58" spans="1:16" x14ac:dyDescent="0.25">
      <c r="A58" s="1">
        <v>43424</v>
      </c>
      <c r="B58" s="2">
        <v>0.68194444444444446</v>
      </c>
      <c r="C58" s="10">
        <f t="shared" si="0"/>
        <v>43424.681944444441</v>
      </c>
      <c r="D58">
        <v>-0.66</v>
      </c>
      <c r="E58">
        <v>247.99</v>
      </c>
      <c r="F58">
        <v>392.07</v>
      </c>
      <c r="G58">
        <v>790.73</v>
      </c>
      <c r="I58" t="s">
        <v>3</v>
      </c>
    </row>
    <row r="59" spans="1:16" x14ac:dyDescent="0.25">
      <c r="A59" s="1">
        <v>43424</v>
      </c>
      <c r="B59" s="2">
        <v>0.76458333333333339</v>
      </c>
      <c r="C59" s="10">
        <f t="shared" si="0"/>
        <v>43424.76458333333</v>
      </c>
      <c r="D59">
        <v>1.68</v>
      </c>
      <c r="E59">
        <v>250.81</v>
      </c>
      <c r="F59">
        <v>395.27</v>
      </c>
      <c r="G59">
        <v>794.98</v>
      </c>
      <c r="I59" t="s">
        <v>3</v>
      </c>
    </row>
    <row r="60" spans="1:16" x14ac:dyDescent="0.25">
      <c r="A60" s="1">
        <v>43424</v>
      </c>
      <c r="B60" s="2">
        <v>0.97291666666666676</v>
      </c>
      <c r="C60" s="10">
        <f t="shared" si="0"/>
        <v>43424.972916666666</v>
      </c>
      <c r="D60">
        <v>3.41</v>
      </c>
      <c r="E60">
        <v>253.14</v>
      </c>
      <c r="F60">
        <v>397.71</v>
      </c>
      <c r="G60">
        <v>798.07</v>
      </c>
      <c r="I60" t="s">
        <v>3</v>
      </c>
    </row>
    <row r="61" spans="1:16" x14ac:dyDescent="0.25">
      <c r="A61" s="1">
        <v>43425</v>
      </c>
      <c r="B61" s="2">
        <v>9.7916666666666666E-2</v>
      </c>
      <c r="C61" s="10">
        <f t="shared" si="0"/>
        <v>43425.097916666666</v>
      </c>
      <c r="D61">
        <v>3.59</v>
      </c>
      <c r="E61">
        <v>253.3</v>
      </c>
      <c r="F61">
        <v>397.98</v>
      </c>
      <c r="G61">
        <v>798.49</v>
      </c>
      <c r="I61" t="s">
        <v>3</v>
      </c>
    </row>
    <row r="62" spans="1:16" x14ac:dyDescent="0.25">
      <c r="A62" s="1">
        <v>43425</v>
      </c>
      <c r="B62" s="2">
        <v>0.26458333333333334</v>
      </c>
      <c r="C62" s="10">
        <f t="shared" si="0"/>
        <v>43425.26458333333</v>
      </c>
      <c r="D62">
        <v>5.15</v>
      </c>
      <c r="E62">
        <v>255.26</v>
      </c>
      <c r="F62">
        <v>400.27</v>
      </c>
      <c r="G62">
        <v>801.2</v>
      </c>
      <c r="I62" t="s">
        <v>3</v>
      </c>
    </row>
    <row r="63" spans="1:16" x14ac:dyDescent="0.25">
      <c r="A63" s="1">
        <v>43425</v>
      </c>
      <c r="B63" s="2">
        <v>0.375</v>
      </c>
      <c r="C63" s="10">
        <f t="shared" si="0"/>
        <v>43425.375</v>
      </c>
      <c r="D63">
        <v>1.3</v>
      </c>
      <c r="E63">
        <v>250.9</v>
      </c>
      <c r="F63">
        <v>395</v>
      </c>
      <c r="G63">
        <v>795.17</v>
      </c>
      <c r="H63" t="s">
        <v>1</v>
      </c>
      <c r="I63" t="s">
        <v>2</v>
      </c>
    </row>
    <row r="64" spans="1:16" x14ac:dyDescent="0.25">
      <c r="A64" s="1">
        <v>43425</v>
      </c>
      <c r="B64" s="2">
        <v>0.43124999999999997</v>
      </c>
      <c r="C64" s="10">
        <f t="shared" si="0"/>
        <v>43425.431250000001</v>
      </c>
      <c r="D64">
        <v>2.4700000000000002</v>
      </c>
      <c r="E64">
        <v>251.76</v>
      </c>
      <c r="F64">
        <v>395.26</v>
      </c>
      <c r="G64">
        <v>796.23</v>
      </c>
      <c r="I64" t="s">
        <v>2</v>
      </c>
      <c r="P64" t="s">
        <v>188</v>
      </c>
    </row>
    <row r="65" spans="1:16" x14ac:dyDescent="0.25">
      <c r="A65" s="1">
        <v>43425</v>
      </c>
      <c r="B65" s="2">
        <v>0.59791666666666665</v>
      </c>
      <c r="C65" s="10">
        <f t="shared" si="0"/>
        <v>43425.597916666666</v>
      </c>
      <c r="D65">
        <v>3.81</v>
      </c>
      <c r="E65">
        <v>253.79</v>
      </c>
      <c r="F65">
        <v>398.35</v>
      </c>
      <c r="G65">
        <v>799.2</v>
      </c>
      <c r="I65" t="s">
        <v>2</v>
      </c>
      <c r="P65" t="s">
        <v>118</v>
      </c>
    </row>
    <row r="66" spans="1:16" x14ac:dyDescent="0.25">
      <c r="A66" s="1">
        <v>43425</v>
      </c>
      <c r="B66" s="2">
        <v>0.76458333333333339</v>
      </c>
      <c r="C66" s="10">
        <f t="shared" si="0"/>
        <v>43425.76458333333</v>
      </c>
      <c r="D66">
        <v>3.03</v>
      </c>
      <c r="E66">
        <v>252.77</v>
      </c>
      <c r="F66">
        <v>397.25</v>
      </c>
      <c r="G66">
        <v>797.69</v>
      </c>
      <c r="I66" t="s">
        <v>2</v>
      </c>
      <c r="P66" t="s">
        <v>179</v>
      </c>
    </row>
    <row r="67" spans="1:16" x14ac:dyDescent="0.25">
      <c r="A67" s="1">
        <v>43425</v>
      </c>
      <c r="B67" s="2">
        <v>0.97291666666666676</v>
      </c>
      <c r="C67" s="10">
        <f t="shared" ref="C67:C116" si="1">A67+B67</f>
        <v>43425.972916666666</v>
      </c>
      <c r="D67">
        <v>3.05</v>
      </c>
      <c r="E67">
        <v>252.97</v>
      </c>
      <c r="F67">
        <v>397.23</v>
      </c>
      <c r="G67">
        <v>797.97</v>
      </c>
      <c r="I67" t="s">
        <v>2</v>
      </c>
    </row>
    <row r="68" spans="1:16" x14ac:dyDescent="0.25">
      <c r="A68" s="1">
        <v>43426</v>
      </c>
      <c r="B68" s="2">
        <v>9.7916666666666666E-2</v>
      </c>
      <c r="C68" s="10">
        <f t="shared" si="1"/>
        <v>43426.097916666666</v>
      </c>
      <c r="D68">
        <v>2.25</v>
      </c>
      <c r="E68">
        <v>251.92</v>
      </c>
      <c r="F68">
        <v>395.99</v>
      </c>
      <c r="G68">
        <v>796.29</v>
      </c>
      <c r="I68" t="s">
        <v>2</v>
      </c>
    </row>
    <row r="69" spans="1:16" x14ac:dyDescent="0.25">
      <c r="A69" s="1">
        <v>43426</v>
      </c>
      <c r="B69" s="2">
        <v>0.26458333333333334</v>
      </c>
      <c r="C69" s="10">
        <f t="shared" si="1"/>
        <v>43426.26458333333</v>
      </c>
      <c r="D69">
        <v>3.84</v>
      </c>
      <c r="E69">
        <v>254.12</v>
      </c>
      <c r="F69">
        <v>398.61</v>
      </c>
      <c r="G69">
        <v>799.72</v>
      </c>
      <c r="I69" t="s">
        <v>2</v>
      </c>
    </row>
    <row r="70" spans="1:16" x14ac:dyDescent="0.25">
      <c r="A70" s="1">
        <v>43426</v>
      </c>
      <c r="B70" s="2">
        <v>0.3576388888888889</v>
      </c>
      <c r="C70" s="10">
        <f t="shared" si="1"/>
        <v>43426.357638888891</v>
      </c>
      <c r="D70">
        <v>-0.45</v>
      </c>
      <c r="E70">
        <v>248.66</v>
      </c>
      <c r="F70">
        <v>392.12</v>
      </c>
      <c r="G70">
        <v>791.64</v>
      </c>
      <c r="H70" t="s">
        <v>1</v>
      </c>
      <c r="I70" t="s">
        <v>2</v>
      </c>
    </row>
    <row r="71" spans="1:16" x14ac:dyDescent="0.25">
      <c r="A71" s="1">
        <v>43426</v>
      </c>
      <c r="B71" s="2">
        <v>0.43124999999999997</v>
      </c>
      <c r="C71" s="10">
        <f t="shared" si="1"/>
        <v>43426.431250000001</v>
      </c>
      <c r="D71">
        <v>-1.37</v>
      </c>
      <c r="E71">
        <v>247.08</v>
      </c>
      <c r="F71">
        <v>390.53</v>
      </c>
      <c r="G71">
        <v>789.08</v>
      </c>
      <c r="I71" t="s">
        <v>2</v>
      </c>
      <c r="P71" t="s">
        <v>188</v>
      </c>
    </row>
    <row r="72" spans="1:16" x14ac:dyDescent="0.25">
      <c r="A72" s="1">
        <v>43426</v>
      </c>
      <c r="B72" s="2">
        <v>0.59791666666666665</v>
      </c>
      <c r="C72" s="10">
        <f t="shared" si="1"/>
        <v>43426.597916666666</v>
      </c>
      <c r="D72">
        <v>-1.85</v>
      </c>
      <c r="E72">
        <v>246.36</v>
      </c>
      <c r="F72">
        <v>389.41</v>
      </c>
      <c r="G72">
        <v>787.65</v>
      </c>
      <c r="I72" t="s">
        <v>3</v>
      </c>
      <c r="P72" t="s">
        <v>110</v>
      </c>
    </row>
    <row r="73" spans="1:16" x14ac:dyDescent="0.25">
      <c r="A73" s="1">
        <v>43426</v>
      </c>
      <c r="B73" s="2">
        <v>0.76458333333333339</v>
      </c>
      <c r="C73" s="10">
        <f t="shared" si="1"/>
        <v>43426.76458333333</v>
      </c>
      <c r="D73">
        <v>-1.58</v>
      </c>
      <c r="E73">
        <v>246.68</v>
      </c>
      <c r="F73">
        <v>390.45</v>
      </c>
      <c r="G73">
        <v>788.44</v>
      </c>
      <c r="I73" t="s">
        <v>3</v>
      </c>
      <c r="P73" t="s">
        <v>179</v>
      </c>
    </row>
    <row r="74" spans="1:16" x14ac:dyDescent="0.25">
      <c r="A74" s="1">
        <v>43426</v>
      </c>
      <c r="B74" s="2">
        <v>0.97291666666666676</v>
      </c>
      <c r="C74" s="10">
        <f t="shared" si="1"/>
        <v>43426.972916666666</v>
      </c>
      <c r="D74">
        <v>-6.87</v>
      </c>
      <c r="E74">
        <v>239.67</v>
      </c>
      <c r="F74">
        <v>382.39</v>
      </c>
      <c r="G74">
        <v>778.26</v>
      </c>
      <c r="I74" t="s">
        <v>3</v>
      </c>
    </row>
    <row r="75" spans="1:16" x14ac:dyDescent="0.25">
      <c r="A75" s="1">
        <v>43427</v>
      </c>
      <c r="B75" s="2">
        <v>9.7916666666666666E-2</v>
      </c>
      <c r="C75" s="10">
        <f t="shared" si="1"/>
        <v>43427.097916666666</v>
      </c>
      <c r="D75">
        <v>-8.44</v>
      </c>
      <c r="E75">
        <v>237.58</v>
      </c>
      <c r="F75">
        <v>380.01</v>
      </c>
      <c r="G75">
        <v>775.27</v>
      </c>
      <c r="I75" t="s">
        <v>3</v>
      </c>
    </row>
    <row r="76" spans="1:16" x14ac:dyDescent="0.25">
      <c r="A76" s="1">
        <v>43427</v>
      </c>
      <c r="B76" s="2">
        <v>0.26458333333333334</v>
      </c>
      <c r="C76" s="10">
        <f t="shared" si="1"/>
        <v>43427.26458333333</v>
      </c>
      <c r="D76">
        <v>-9.34</v>
      </c>
      <c r="E76">
        <v>236.41</v>
      </c>
      <c r="F76">
        <v>378.6</v>
      </c>
      <c r="G76">
        <v>773.63</v>
      </c>
      <c r="I76" t="s">
        <v>3</v>
      </c>
    </row>
    <row r="77" spans="1:16" x14ac:dyDescent="0.25">
      <c r="A77" s="1">
        <v>43427</v>
      </c>
      <c r="B77" s="2">
        <v>0.40902777777777777</v>
      </c>
      <c r="C77" s="10">
        <f t="shared" si="1"/>
        <v>43427.40902777778</v>
      </c>
      <c r="D77">
        <v>2.0699999999999998</v>
      </c>
      <c r="E77">
        <v>251.91</v>
      </c>
      <c r="F77">
        <v>396.42</v>
      </c>
      <c r="G77">
        <v>797.04</v>
      </c>
      <c r="H77" t="s">
        <v>1</v>
      </c>
      <c r="I77" t="s">
        <v>2</v>
      </c>
      <c r="P77" t="s">
        <v>188</v>
      </c>
    </row>
    <row r="78" spans="1:16" x14ac:dyDescent="0.25">
      <c r="A78" s="1">
        <v>43427</v>
      </c>
      <c r="B78" s="2">
        <v>0.43124999999999997</v>
      </c>
      <c r="C78" s="10">
        <f t="shared" si="1"/>
        <v>43427.431250000001</v>
      </c>
      <c r="D78">
        <v>-0.48</v>
      </c>
      <c r="E78">
        <v>248.33</v>
      </c>
      <c r="F78">
        <v>392.42</v>
      </c>
      <c r="G78">
        <v>791.51</v>
      </c>
      <c r="I78" t="s">
        <v>2</v>
      </c>
      <c r="P78" t="s">
        <v>118</v>
      </c>
    </row>
    <row r="79" spans="1:16" x14ac:dyDescent="0.25">
      <c r="A79" s="1">
        <v>43427</v>
      </c>
      <c r="B79" s="2">
        <v>0.59791666666666665</v>
      </c>
      <c r="C79" s="10">
        <f t="shared" si="1"/>
        <v>43427.597916666666</v>
      </c>
      <c r="D79">
        <v>0.33</v>
      </c>
      <c r="E79">
        <v>249.27</v>
      </c>
      <c r="F79">
        <v>393.42</v>
      </c>
      <c r="G79">
        <v>792.8</v>
      </c>
      <c r="I79" t="s">
        <v>2</v>
      </c>
      <c r="P79" t="s">
        <v>179</v>
      </c>
    </row>
    <row r="80" spans="1:16" x14ac:dyDescent="0.25">
      <c r="A80" s="1">
        <v>43427</v>
      </c>
      <c r="B80" s="2">
        <v>0.76458333333333339</v>
      </c>
      <c r="C80" s="10">
        <f t="shared" si="1"/>
        <v>43427.76458333333</v>
      </c>
      <c r="D80">
        <v>-0.05</v>
      </c>
      <c r="E80">
        <v>249.28</v>
      </c>
      <c r="F80">
        <v>393</v>
      </c>
      <c r="G80">
        <v>792.51</v>
      </c>
      <c r="I80" t="s">
        <v>3</v>
      </c>
    </row>
    <row r="81" spans="1:16" x14ac:dyDescent="0.25">
      <c r="A81" s="1">
        <v>43427</v>
      </c>
      <c r="B81" s="2">
        <v>0.97291666666666676</v>
      </c>
      <c r="C81" s="10">
        <f t="shared" si="1"/>
        <v>43427.972916666666</v>
      </c>
      <c r="D81">
        <v>0.34</v>
      </c>
      <c r="E81">
        <v>249.38</v>
      </c>
      <c r="F81">
        <v>393.5</v>
      </c>
      <c r="G81">
        <v>793.12</v>
      </c>
      <c r="I81" t="s">
        <v>3</v>
      </c>
    </row>
    <row r="82" spans="1:16" x14ac:dyDescent="0.25">
      <c r="A82" s="1">
        <v>43429</v>
      </c>
      <c r="B82" s="2">
        <v>0.84791666666666676</v>
      </c>
      <c r="C82" s="10">
        <f t="shared" si="1"/>
        <v>43429.847916666666</v>
      </c>
      <c r="D82">
        <v>-8.14</v>
      </c>
      <c r="E82">
        <v>237.91</v>
      </c>
      <c r="F82">
        <v>380.2</v>
      </c>
      <c r="G82">
        <v>776.09</v>
      </c>
      <c r="I82" t="s">
        <v>3</v>
      </c>
    </row>
    <row r="83" spans="1:16" x14ac:dyDescent="0.25">
      <c r="A83" s="1">
        <v>43430</v>
      </c>
      <c r="B83" s="2">
        <v>9.7916666666666666E-2</v>
      </c>
      <c r="C83" s="10">
        <f t="shared" si="1"/>
        <v>43430.097916666666</v>
      </c>
      <c r="D83">
        <v>-9.18</v>
      </c>
      <c r="E83">
        <v>236.81</v>
      </c>
      <c r="F83">
        <v>378.9</v>
      </c>
      <c r="G83">
        <v>774.7</v>
      </c>
      <c r="I83" t="s">
        <v>3</v>
      </c>
    </row>
    <row r="84" spans="1:16" x14ac:dyDescent="0.25">
      <c r="A84" s="1">
        <v>43430</v>
      </c>
      <c r="B84" s="2">
        <v>0.26458333333333334</v>
      </c>
      <c r="C84" s="10">
        <f t="shared" si="1"/>
        <v>43430.26458333333</v>
      </c>
      <c r="D84">
        <v>-8.9499999999999993</v>
      </c>
      <c r="E84">
        <v>237.05</v>
      </c>
      <c r="F84">
        <v>379.21</v>
      </c>
      <c r="G84">
        <v>775.12</v>
      </c>
      <c r="I84" t="s">
        <v>3</v>
      </c>
    </row>
    <row r="85" spans="1:16" x14ac:dyDescent="0.25">
      <c r="A85" s="1">
        <v>43430</v>
      </c>
      <c r="B85" s="2">
        <v>0.41250000000000003</v>
      </c>
      <c r="C85" s="10">
        <f t="shared" si="1"/>
        <v>43430.412499999999</v>
      </c>
      <c r="D85">
        <v>12.12</v>
      </c>
      <c r="E85">
        <v>265.41000000000003</v>
      </c>
      <c r="F85">
        <v>411.77</v>
      </c>
      <c r="G85">
        <v>816.95</v>
      </c>
      <c r="H85" t="s">
        <v>1</v>
      </c>
      <c r="I85" t="s">
        <v>2</v>
      </c>
      <c r="P85" t="s">
        <v>188</v>
      </c>
    </row>
    <row r="86" spans="1:16" x14ac:dyDescent="0.25">
      <c r="A86" s="1">
        <v>43430</v>
      </c>
      <c r="B86" s="2">
        <v>0.43124999999999997</v>
      </c>
      <c r="C86" s="10">
        <f t="shared" si="1"/>
        <v>43430.431250000001</v>
      </c>
      <c r="D86">
        <v>12.18</v>
      </c>
      <c r="E86">
        <v>265.18</v>
      </c>
      <c r="F86">
        <v>411.63</v>
      </c>
      <c r="G86">
        <v>816.58</v>
      </c>
      <c r="I86" t="s">
        <v>2</v>
      </c>
      <c r="P86" t="s">
        <v>110</v>
      </c>
    </row>
    <row r="87" spans="1:16" x14ac:dyDescent="0.25">
      <c r="A87" s="1">
        <v>43430</v>
      </c>
      <c r="B87" s="2">
        <v>0.59791666666666665</v>
      </c>
      <c r="C87" s="10">
        <f t="shared" si="1"/>
        <v>43430.597916666666</v>
      </c>
      <c r="D87">
        <v>14.98</v>
      </c>
      <c r="E87">
        <v>268.64</v>
      </c>
      <c r="F87">
        <v>415.71</v>
      </c>
      <c r="G87">
        <v>821.41</v>
      </c>
      <c r="I87" t="s">
        <v>2</v>
      </c>
      <c r="P87" t="s">
        <v>179</v>
      </c>
    </row>
    <row r="88" spans="1:16" x14ac:dyDescent="0.25">
      <c r="A88" s="1">
        <v>43430</v>
      </c>
      <c r="B88" s="2">
        <v>0.76458333333333339</v>
      </c>
      <c r="C88" s="10">
        <f t="shared" si="1"/>
        <v>43430.76458333333</v>
      </c>
      <c r="D88">
        <v>7.43</v>
      </c>
      <c r="E88">
        <v>258.68</v>
      </c>
      <c r="F88">
        <v>404.13</v>
      </c>
      <c r="G88">
        <v>806.36</v>
      </c>
      <c r="I88" t="s">
        <v>3</v>
      </c>
    </row>
    <row r="89" spans="1:16" x14ac:dyDescent="0.25">
      <c r="A89" s="1">
        <v>43430</v>
      </c>
      <c r="B89" s="2">
        <v>0.97291666666666676</v>
      </c>
      <c r="C89" s="10">
        <f t="shared" si="1"/>
        <v>43430.972916666666</v>
      </c>
      <c r="D89">
        <v>5.26</v>
      </c>
      <c r="E89">
        <v>255.42</v>
      </c>
      <c r="F89">
        <v>400.44</v>
      </c>
      <c r="G89">
        <v>801.68</v>
      </c>
      <c r="I89" t="s">
        <v>3</v>
      </c>
    </row>
    <row r="90" spans="1:16" x14ac:dyDescent="0.25">
      <c r="A90" s="1">
        <v>43431</v>
      </c>
      <c r="B90" s="2">
        <v>9.7916666666666666E-2</v>
      </c>
      <c r="C90" s="10">
        <f t="shared" si="1"/>
        <v>43431.097916666666</v>
      </c>
      <c r="D90">
        <v>3.3</v>
      </c>
      <c r="E90">
        <v>252.73</v>
      </c>
      <c r="F90">
        <v>397.49</v>
      </c>
      <c r="G90">
        <v>797.97</v>
      </c>
      <c r="I90" t="s">
        <v>3</v>
      </c>
    </row>
    <row r="91" spans="1:16" x14ac:dyDescent="0.25">
      <c r="A91" s="1">
        <v>43431</v>
      </c>
      <c r="B91" s="2">
        <v>0.26458333333333334</v>
      </c>
      <c r="C91" s="10">
        <f t="shared" si="1"/>
        <v>43431.26458333333</v>
      </c>
      <c r="D91">
        <v>2.62</v>
      </c>
      <c r="E91">
        <v>251.84</v>
      </c>
      <c r="F91">
        <v>396.39</v>
      </c>
      <c r="G91">
        <v>796.63</v>
      </c>
      <c r="I91" t="s">
        <v>3</v>
      </c>
    </row>
    <row r="92" spans="1:16" x14ac:dyDescent="0.25">
      <c r="A92" s="1">
        <v>43431</v>
      </c>
      <c r="B92" s="2">
        <v>0.38125000000000003</v>
      </c>
      <c r="C92" s="10">
        <f t="shared" si="1"/>
        <v>43431.381249999999</v>
      </c>
      <c r="D92">
        <v>-0.55000000000000004</v>
      </c>
      <c r="E92">
        <v>248.16</v>
      </c>
      <c r="F92">
        <v>392.04</v>
      </c>
      <c r="G92">
        <v>791.15</v>
      </c>
      <c r="H92" t="s">
        <v>1</v>
      </c>
      <c r="I92" t="s">
        <v>2</v>
      </c>
      <c r="P92" t="s">
        <v>188</v>
      </c>
    </row>
    <row r="93" spans="1:16" x14ac:dyDescent="0.25">
      <c r="A93" s="1">
        <v>43431</v>
      </c>
      <c r="B93" s="2">
        <v>0.43124999999999997</v>
      </c>
      <c r="C93" s="10">
        <f t="shared" si="1"/>
        <v>43431.431250000001</v>
      </c>
      <c r="D93">
        <v>0.44</v>
      </c>
      <c r="E93">
        <v>249.35</v>
      </c>
      <c r="F93">
        <v>393.46</v>
      </c>
      <c r="G93">
        <v>792.66</v>
      </c>
      <c r="I93" t="s">
        <v>2</v>
      </c>
      <c r="P93" t="s">
        <v>110</v>
      </c>
    </row>
    <row r="94" spans="1:16" x14ac:dyDescent="0.25">
      <c r="A94" s="1">
        <v>43431</v>
      </c>
      <c r="B94" s="2">
        <v>0.59791666666666665</v>
      </c>
      <c r="C94" s="10">
        <f t="shared" si="1"/>
        <v>43431.597916666666</v>
      </c>
      <c r="D94">
        <v>2.4300000000000002</v>
      </c>
      <c r="E94">
        <v>252.16</v>
      </c>
      <c r="F94">
        <v>396.47</v>
      </c>
      <c r="G94">
        <v>796.65</v>
      </c>
      <c r="I94" t="s">
        <v>2</v>
      </c>
      <c r="P94" t="s">
        <v>179</v>
      </c>
    </row>
    <row r="95" spans="1:16" x14ac:dyDescent="0.25">
      <c r="A95" s="1">
        <v>43431</v>
      </c>
      <c r="B95" s="2">
        <v>0.76458333333333339</v>
      </c>
      <c r="C95" s="10">
        <f t="shared" si="1"/>
        <v>43431.76458333333</v>
      </c>
      <c r="D95">
        <v>5.23</v>
      </c>
      <c r="E95">
        <v>255.87</v>
      </c>
      <c r="F95">
        <v>400.98</v>
      </c>
      <c r="G95">
        <v>802.46</v>
      </c>
      <c r="I95" t="s">
        <v>3</v>
      </c>
    </row>
    <row r="96" spans="1:16" x14ac:dyDescent="0.25">
      <c r="A96" s="1">
        <v>43431</v>
      </c>
      <c r="B96" s="2">
        <v>0.97291666666666676</v>
      </c>
      <c r="C96" s="10">
        <f t="shared" si="1"/>
        <v>43431.972916666666</v>
      </c>
      <c r="D96">
        <v>4.51</v>
      </c>
      <c r="E96">
        <v>254.6</v>
      </c>
      <c r="F96">
        <v>399.63</v>
      </c>
      <c r="G96">
        <v>801.09</v>
      </c>
      <c r="I96" t="s">
        <v>3</v>
      </c>
    </row>
    <row r="97" spans="1:16" x14ac:dyDescent="0.25">
      <c r="A97" s="1">
        <v>43432</v>
      </c>
      <c r="B97" s="2">
        <v>9.7916666666666666E-2</v>
      </c>
      <c r="C97" s="10">
        <f t="shared" si="1"/>
        <v>43432.097916666666</v>
      </c>
      <c r="D97">
        <v>3.04</v>
      </c>
      <c r="E97">
        <v>252.74</v>
      </c>
      <c r="F97">
        <v>397.44</v>
      </c>
      <c r="G97">
        <v>798.52</v>
      </c>
      <c r="I97" t="s">
        <v>3</v>
      </c>
    </row>
    <row r="98" spans="1:16" x14ac:dyDescent="0.25">
      <c r="A98" s="1">
        <v>43432</v>
      </c>
      <c r="B98" s="2">
        <v>0.26458333333333334</v>
      </c>
      <c r="C98" s="10">
        <f t="shared" si="1"/>
        <v>43432.26458333333</v>
      </c>
      <c r="D98">
        <v>2.4700000000000002</v>
      </c>
      <c r="E98">
        <v>251.89</v>
      </c>
      <c r="F98">
        <v>396.58</v>
      </c>
      <c r="G98">
        <v>797.41</v>
      </c>
      <c r="I98" t="s">
        <v>3</v>
      </c>
    </row>
    <row r="99" spans="1:16" x14ac:dyDescent="0.25">
      <c r="A99" s="1">
        <v>43432</v>
      </c>
      <c r="B99" s="2">
        <v>0.39999999999999997</v>
      </c>
      <c r="C99" s="10">
        <f t="shared" si="1"/>
        <v>43432.4</v>
      </c>
      <c r="D99">
        <v>-0.4</v>
      </c>
      <c r="E99">
        <v>248.45</v>
      </c>
      <c r="F99">
        <v>392.48</v>
      </c>
      <c r="G99">
        <v>791.8</v>
      </c>
      <c r="H99" t="s">
        <v>1</v>
      </c>
      <c r="I99" t="s">
        <v>2</v>
      </c>
      <c r="P99" t="s">
        <v>188</v>
      </c>
    </row>
    <row r="100" spans="1:16" x14ac:dyDescent="0.25">
      <c r="A100" s="1">
        <v>43432</v>
      </c>
      <c r="B100" s="2">
        <v>0.43124999999999997</v>
      </c>
      <c r="C100" s="10">
        <f t="shared" si="1"/>
        <v>43432.431250000001</v>
      </c>
      <c r="D100">
        <v>1.38</v>
      </c>
      <c r="E100">
        <v>250.84</v>
      </c>
      <c r="F100">
        <v>395.19</v>
      </c>
      <c r="G100">
        <v>795.39</v>
      </c>
      <c r="I100" t="s">
        <v>2</v>
      </c>
      <c r="P100" t="s">
        <v>110</v>
      </c>
    </row>
    <row r="101" spans="1:16" x14ac:dyDescent="0.25">
      <c r="A101" s="1">
        <v>43432</v>
      </c>
      <c r="B101" s="2">
        <v>0.59791666666666665</v>
      </c>
      <c r="C101" s="10">
        <f t="shared" si="1"/>
        <v>43432.597916666666</v>
      </c>
      <c r="D101">
        <v>4.82</v>
      </c>
      <c r="E101">
        <v>255.46</v>
      </c>
      <c r="F101">
        <v>400.59</v>
      </c>
      <c r="G101">
        <v>802.43</v>
      </c>
      <c r="I101" t="s">
        <v>2</v>
      </c>
      <c r="P101" t="s">
        <v>179</v>
      </c>
    </row>
    <row r="102" spans="1:16" x14ac:dyDescent="0.25">
      <c r="A102" s="1">
        <v>43432</v>
      </c>
      <c r="B102" s="2">
        <v>0.76458333333333339</v>
      </c>
      <c r="C102" s="10">
        <f t="shared" si="1"/>
        <v>43432.76458333333</v>
      </c>
      <c r="D102">
        <v>6.31</v>
      </c>
      <c r="E102">
        <v>257.18</v>
      </c>
      <c r="F102">
        <v>402.81</v>
      </c>
      <c r="G102">
        <v>805.15</v>
      </c>
      <c r="I102" t="s">
        <v>3</v>
      </c>
    </row>
    <row r="103" spans="1:16" x14ac:dyDescent="0.25">
      <c r="A103" s="1">
        <v>43432</v>
      </c>
      <c r="B103" s="2">
        <v>0.97291666666666676</v>
      </c>
      <c r="C103" s="10">
        <f t="shared" si="1"/>
        <v>43432.972916666666</v>
      </c>
      <c r="D103">
        <v>3.61</v>
      </c>
      <c r="E103">
        <v>253.53</v>
      </c>
      <c r="F103">
        <v>399.12</v>
      </c>
      <c r="G103">
        <v>799.38</v>
      </c>
      <c r="I103" t="s">
        <v>3</v>
      </c>
    </row>
    <row r="104" spans="1:16" x14ac:dyDescent="0.25">
      <c r="A104" s="1">
        <v>43433</v>
      </c>
      <c r="B104" s="2">
        <v>9.7916666666666666E-2</v>
      </c>
      <c r="C104" s="10">
        <f t="shared" si="1"/>
        <v>43433.097916666666</v>
      </c>
      <c r="D104">
        <v>3.48</v>
      </c>
      <c r="E104">
        <v>253.32</v>
      </c>
      <c r="F104">
        <v>398.34</v>
      </c>
      <c r="G104">
        <v>800.07</v>
      </c>
      <c r="I104" t="s">
        <v>3</v>
      </c>
    </row>
    <row r="105" spans="1:16" x14ac:dyDescent="0.25">
      <c r="A105" s="1">
        <v>43433</v>
      </c>
      <c r="B105" s="2">
        <v>0.26458333333333334</v>
      </c>
      <c r="C105" s="10">
        <f t="shared" si="1"/>
        <v>43433.26458333333</v>
      </c>
      <c r="D105">
        <v>15.72</v>
      </c>
      <c r="E105">
        <v>269.54000000000002</v>
      </c>
      <c r="F105">
        <v>417.21</v>
      </c>
      <c r="G105">
        <v>824.65</v>
      </c>
      <c r="I105" t="s">
        <v>3</v>
      </c>
    </row>
    <row r="106" spans="1:16" x14ac:dyDescent="0.25">
      <c r="A106" s="1">
        <v>43433</v>
      </c>
      <c r="B106" s="2">
        <v>0.43124999999999997</v>
      </c>
      <c r="C106" s="10">
        <f t="shared" si="1"/>
        <v>43433.431250000001</v>
      </c>
      <c r="D106">
        <v>0.52</v>
      </c>
      <c r="E106">
        <v>249.58</v>
      </c>
      <c r="F106">
        <v>393.81</v>
      </c>
      <c r="G106">
        <v>794.27</v>
      </c>
      <c r="I106" t="s">
        <v>3</v>
      </c>
      <c r="P106" t="s">
        <v>184</v>
      </c>
    </row>
    <row r="107" spans="1:16" x14ac:dyDescent="0.25">
      <c r="A107" s="1">
        <v>43433</v>
      </c>
      <c r="B107" s="2">
        <v>0.49722222222222223</v>
      </c>
      <c r="C107" s="10">
        <f t="shared" si="1"/>
        <v>43433.49722222222</v>
      </c>
      <c r="D107">
        <v>1.59</v>
      </c>
      <c r="E107">
        <v>249.98</v>
      </c>
      <c r="F107">
        <v>394.53</v>
      </c>
      <c r="G107">
        <v>795.27</v>
      </c>
      <c r="I107" t="s">
        <v>3</v>
      </c>
    </row>
    <row r="108" spans="1:16" x14ac:dyDescent="0.25">
      <c r="A108" s="1">
        <v>43433</v>
      </c>
      <c r="B108" s="2">
        <v>0.59791666666666665</v>
      </c>
      <c r="C108" s="10">
        <f t="shared" si="1"/>
        <v>43433.597916666666</v>
      </c>
      <c r="D108">
        <v>2.11</v>
      </c>
      <c r="E108">
        <v>249.88</v>
      </c>
      <c r="F108">
        <v>394.61</v>
      </c>
      <c r="G108">
        <v>794.99</v>
      </c>
      <c r="I108" t="s">
        <v>3</v>
      </c>
    </row>
    <row r="109" spans="1:16" x14ac:dyDescent="0.25">
      <c r="A109" s="1">
        <v>43433</v>
      </c>
      <c r="B109" s="2">
        <v>0.76458333333333339</v>
      </c>
      <c r="C109" s="10">
        <f t="shared" si="1"/>
        <v>43433.76458333333</v>
      </c>
      <c r="D109">
        <v>1.03</v>
      </c>
      <c r="E109">
        <v>248.88</v>
      </c>
      <c r="F109">
        <v>393.33</v>
      </c>
      <c r="G109">
        <v>793.31</v>
      </c>
      <c r="I109" t="s">
        <v>3</v>
      </c>
    </row>
    <row r="110" spans="1:16" x14ac:dyDescent="0.25">
      <c r="A110" s="1">
        <v>43433</v>
      </c>
      <c r="B110" s="2">
        <v>0.97291666666666676</v>
      </c>
      <c r="C110" s="10">
        <f t="shared" si="1"/>
        <v>43433.972916666666</v>
      </c>
      <c r="D110">
        <v>0.47</v>
      </c>
      <c r="E110">
        <v>247.53</v>
      </c>
      <c r="F110">
        <v>391.74</v>
      </c>
      <c r="G110">
        <v>791.38</v>
      </c>
      <c r="I110" t="s">
        <v>3</v>
      </c>
    </row>
    <row r="111" spans="1:16" x14ac:dyDescent="0.25">
      <c r="A111" s="1">
        <v>43434</v>
      </c>
      <c r="B111" s="2">
        <v>9.7916666666666666E-2</v>
      </c>
      <c r="C111" s="10">
        <f t="shared" si="1"/>
        <v>43434.097916666666</v>
      </c>
      <c r="D111">
        <v>-7.0000000000000007E-2</v>
      </c>
      <c r="E111">
        <v>246.7</v>
      </c>
      <c r="F111">
        <v>390.79</v>
      </c>
      <c r="G111">
        <v>790.28</v>
      </c>
      <c r="I111" t="s">
        <v>3</v>
      </c>
    </row>
    <row r="112" spans="1:16" x14ac:dyDescent="0.25">
      <c r="A112" s="1">
        <v>43434</v>
      </c>
      <c r="B112" s="2">
        <v>0.26458333333333334</v>
      </c>
      <c r="C112" s="10">
        <f t="shared" si="1"/>
        <v>43434.26458333333</v>
      </c>
      <c r="D112">
        <v>-0.28000000000000003</v>
      </c>
      <c r="E112">
        <v>246.42</v>
      </c>
      <c r="F112">
        <v>390.36</v>
      </c>
      <c r="G112">
        <v>789.69</v>
      </c>
      <c r="I112" t="s">
        <v>3</v>
      </c>
    </row>
    <row r="113" spans="1:9" x14ac:dyDescent="0.25">
      <c r="A113" s="1">
        <v>43434</v>
      </c>
      <c r="B113" s="2">
        <v>0.43124999999999997</v>
      </c>
      <c r="C113" s="10">
        <f t="shared" si="1"/>
        <v>43434.431250000001</v>
      </c>
      <c r="D113">
        <v>-0.17</v>
      </c>
      <c r="E113">
        <v>246.42</v>
      </c>
      <c r="F113">
        <v>390.42</v>
      </c>
      <c r="G113">
        <v>789.6</v>
      </c>
      <c r="I113" t="s">
        <v>3</v>
      </c>
    </row>
    <row r="114" spans="1:9" x14ac:dyDescent="0.25">
      <c r="A114" s="1">
        <v>43434</v>
      </c>
      <c r="B114" s="2">
        <v>0.59791666666666665</v>
      </c>
      <c r="C114" s="10">
        <f t="shared" si="1"/>
        <v>43434.597916666666</v>
      </c>
      <c r="D114">
        <v>-0.4</v>
      </c>
      <c r="E114">
        <v>246.17</v>
      </c>
      <c r="F114">
        <v>390.08</v>
      </c>
      <c r="G114">
        <v>789.16</v>
      </c>
      <c r="I114" t="s">
        <v>3</v>
      </c>
    </row>
    <row r="115" spans="1:9" x14ac:dyDescent="0.25">
      <c r="A115" s="1">
        <v>43434</v>
      </c>
      <c r="B115" s="2">
        <v>0.76458333333333339</v>
      </c>
      <c r="C115" s="10">
        <f t="shared" si="1"/>
        <v>43434.76458333333</v>
      </c>
      <c r="D115">
        <v>0.05</v>
      </c>
      <c r="E115">
        <v>247.56</v>
      </c>
      <c r="F115">
        <v>391.64</v>
      </c>
      <c r="G115">
        <v>791.14</v>
      </c>
      <c r="I115" t="s">
        <v>3</v>
      </c>
    </row>
    <row r="116" spans="1:9" x14ac:dyDescent="0.25">
      <c r="A116" s="1">
        <v>43434</v>
      </c>
      <c r="B116" s="2">
        <v>0.97291666666666676</v>
      </c>
      <c r="C116" s="10">
        <f t="shared" si="1"/>
        <v>43434.972916666666</v>
      </c>
      <c r="D116">
        <v>0.96</v>
      </c>
      <c r="E116">
        <v>248.12</v>
      </c>
      <c r="F116">
        <v>392.34</v>
      </c>
      <c r="G116">
        <v>791.9</v>
      </c>
      <c r="I116" t="s">
        <v>3</v>
      </c>
    </row>
  </sheetData>
  <autoFilter ref="I1:I116"/>
  <conditionalFormatting sqref="D1:D1048576">
    <cfRule type="cellIs" dxfId="40" priority="16" operator="between">
      <formula>5</formula>
      <formula>7.5</formula>
    </cfRule>
    <cfRule type="cellIs" dxfId="39" priority="17" operator="between">
      <formula>2.5</formula>
      <formula>5</formula>
    </cfRule>
    <cfRule type="cellIs" dxfId="38" priority="18" operator="between">
      <formula>-7.5</formula>
      <formula>-5</formula>
    </cfRule>
    <cfRule type="cellIs" dxfId="37" priority="19" operator="between">
      <formula>-5</formula>
      <formula>-2.5</formula>
    </cfRule>
    <cfRule type="cellIs" dxfId="36" priority="20" operator="between">
      <formula>-2.5</formula>
      <formula>2.5</formula>
    </cfRule>
  </conditionalFormatting>
  <conditionalFormatting sqref="E1:E1048576">
    <cfRule type="cellIs" dxfId="35" priority="12" operator="between">
      <formula>254</formula>
      <formula>256.5</formula>
    </cfRule>
    <cfRule type="cellIs" dxfId="34" priority="13" operator="between">
      <formula>251.5</formula>
      <formula>254</formula>
    </cfRule>
    <cfRule type="cellIs" dxfId="33" priority="14" operator="between">
      <formula>241.5</formula>
      <formula>244</formula>
    </cfRule>
    <cfRule type="cellIs" dxfId="32" priority="15" operator="between">
      <formula>244</formula>
      <formula>246.5</formula>
    </cfRule>
    <cfRule type="cellIs" dxfId="31" priority="3" operator="between">
      <formula>246.5</formula>
      <formula>251.5</formula>
    </cfRule>
  </conditionalFormatting>
  <conditionalFormatting sqref="F1:F1048576">
    <cfRule type="cellIs" dxfId="30" priority="8" operator="between">
      <formula>399.1</formula>
      <formula>401.6</formula>
    </cfRule>
    <cfRule type="cellIs" dxfId="29" priority="9" operator="between">
      <formula>396.6</formula>
      <formula>399.1</formula>
    </cfRule>
    <cfRule type="cellIs" dxfId="28" priority="10" operator="between">
      <formula>386.6</formula>
      <formula>389.1</formula>
    </cfRule>
    <cfRule type="cellIs" dxfId="27" priority="11" operator="between">
      <formula>389.1</formula>
      <formula>391.6</formula>
    </cfRule>
    <cfRule type="cellIs" dxfId="26" priority="2" operator="between">
      <formula>391.6</formula>
      <formula>396.6</formula>
    </cfRule>
  </conditionalFormatting>
  <conditionalFormatting sqref="G1:G1048576">
    <cfRule type="cellIs" dxfId="25" priority="4" operator="between">
      <formula>797.3</formula>
      <formula>799.8</formula>
    </cfRule>
    <cfRule type="cellIs" dxfId="24" priority="5" operator="between">
      <formula>794.8</formula>
      <formula>797.3</formula>
    </cfRule>
    <cfRule type="cellIs" dxfId="23" priority="6" operator="between">
      <formula>784.8</formula>
      <formula>787.3</formula>
    </cfRule>
    <cfRule type="cellIs" dxfId="22" priority="7" operator="between">
      <formula>787.3</formula>
      <formula>789.8</formula>
    </cfRule>
    <cfRule type="cellIs" dxfId="21" priority="1" operator="between">
      <formula>789.8</formula>
      <formula>794.8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5"/>
  <sheetViews>
    <sheetView tabSelected="1" workbookViewId="0">
      <selection activeCell="P3" sqref="P3"/>
    </sheetView>
  </sheetViews>
  <sheetFormatPr defaultRowHeight="15" x14ac:dyDescent="0.25"/>
  <cols>
    <col min="1" max="1" width="10.5703125" bestFit="1" customWidth="1"/>
    <col min="2" max="2" width="14" bestFit="1" customWidth="1"/>
    <col min="3" max="3" width="11" bestFit="1" customWidth="1"/>
    <col min="8" max="8" width="14.7109375" bestFit="1" customWidth="1"/>
    <col min="9" max="9" width="14.42578125" bestFit="1" customWidth="1"/>
    <col min="10" max="10" width="18" bestFit="1" customWidth="1"/>
    <col min="11" max="11" width="53.85546875" bestFit="1" customWidth="1"/>
    <col min="12" max="13" width="20" bestFit="1" customWidth="1"/>
    <col min="15" max="15" width="18.42578125" bestFit="1" customWidth="1"/>
  </cols>
  <sheetData>
    <row r="1" spans="1:15" ht="14.45" x14ac:dyDescent="0.3">
      <c r="A1" s="3" t="s">
        <v>0</v>
      </c>
      <c r="B1" s="3" t="s">
        <v>23</v>
      </c>
      <c r="C1" s="3" t="s">
        <v>161</v>
      </c>
      <c r="D1" s="3">
        <v>0</v>
      </c>
      <c r="E1" s="3">
        <v>249.1</v>
      </c>
      <c r="F1" s="3">
        <v>394.1</v>
      </c>
      <c r="G1" s="3">
        <v>792.3</v>
      </c>
      <c r="I1" s="3" t="s">
        <v>19</v>
      </c>
      <c r="J1" s="3" t="s">
        <v>166</v>
      </c>
      <c r="K1" s="3" t="s">
        <v>167</v>
      </c>
      <c r="L1" s="3" t="s">
        <v>168</v>
      </c>
      <c r="M1" s="3" t="s">
        <v>169</v>
      </c>
      <c r="N1" s="3"/>
      <c r="O1" s="3" t="s">
        <v>20</v>
      </c>
    </row>
    <row r="2" spans="1:15" ht="14.45" x14ac:dyDescent="0.3">
      <c r="A2" s="1">
        <v>43436</v>
      </c>
      <c r="B2" s="2">
        <v>0.84791666666666676</v>
      </c>
      <c r="D2">
        <v>-0.04</v>
      </c>
      <c r="E2">
        <v>246.07</v>
      </c>
      <c r="F2">
        <v>389.77</v>
      </c>
      <c r="G2">
        <v>789.44</v>
      </c>
      <c r="I2" t="s">
        <v>3</v>
      </c>
    </row>
    <row r="3" spans="1:15" ht="14.45" x14ac:dyDescent="0.3">
      <c r="A3" s="1">
        <v>43437</v>
      </c>
      <c r="B3" s="2">
        <v>9.7916666666666666E-2</v>
      </c>
      <c r="D3">
        <v>-0.49</v>
      </c>
      <c r="E3">
        <v>245.45</v>
      </c>
      <c r="F3">
        <v>389.17</v>
      </c>
      <c r="G3">
        <v>788.8</v>
      </c>
      <c r="I3" t="s">
        <v>3</v>
      </c>
    </row>
    <row r="4" spans="1:15" ht="14.45" x14ac:dyDescent="0.3">
      <c r="A4" s="1">
        <v>43437</v>
      </c>
      <c r="B4" s="2">
        <v>0.26458333333333334</v>
      </c>
      <c r="D4">
        <v>-1</v>
      </c>
      <c r="E4">
        <v>245</v>
      </c>
      <c r="F4">
        <v>388.68</v>
      </c>
      <c r="G4">
        <v>788.22</v>
      </c>
      <c r="I4" t="s">
        <v>3</v>
      </c>
    </row>
    <row r="5" spans="1:15" ht="14.45" x14ac:dyDescent="0.3">
      <c r="A5" s="1">
        <v>43437</v>
      </c>
      <c r="B5" s="2">
        <v>0.43124999999999997</v>
      </c>
      <c r="D5">
        <v>-1.71</v>
      </c>
      <c r="E5">
        <v>245.53</v>
      </c>
      <c r="F5">
        <v>389.18</v>
      </c>
      <c r="G5">
        <v>788.71</v>
      </c>
      <c r="I5" t="s">
        <v>3</v>
      </c>
    </row>
    <row r="6" spans="1:15" ht="14.45" x14ac:dyDescent="0.3">
      <c r="A6" s="1">
        <v>43437</v>
      </c>
      <c r="B6" s="2">
        <v>0.45624999999999999</v>
      </c>
      <c r="D6">
        <v>0.05</v>
      </c>
      <c r="E6">
        <v>248.74</v>
      </c>
      <c r="F6">
        <v>392.66</v>
      </c>
      <c r="G6">
        <v>792.59</v>
      </c>
      <c r="H6" t="s">
        <v>180</v>
      </c>
      <c r="I6" t="s">
        <v>3</v>
      </c>
    </row>
    <row r="7" spans="1:15" ht="14.45" x14ac:dyDescent="0.3">
      <c r="A7" s="1">
        <v>43437</v>
      </c>
      <c r="B7" s="2">
        <v>0.59791666666666665</v>
      </c>
      <c r="D7">
        <v>4.1100000000000003</v>
      </c>
      <c r="E7">
        <v>253.37</v>
      </c>
      <c r="F7">
        <v>398.12</v>
      </c>
      <c r="G7">
        <v>799.32</v>
      </c>
      <c r="I7" t="s">
        <v>3</v>
      </c>
    </row>
    <row r="8" spans="1:15" ht="14.45" x14ac:dyDescent="0.3">
      <c r="A8" s="1">
        <v>43437</v>
      </c>
      <c r="B8" s="2">
        <v>0.76458333333333339</v>
      </c>
      <c r="D8">
        <v>6.62</v>
      </c>
      <c r="E8">
        <v>256.87</v>
      </c>
      <c r="F8">
        <v>402.11</v>
      </c>
      <c r="G8">
        <v>804.66</v>
      </c>
      <c r="I8" t="s">
        <v>3</v>
      </c>
    </row>
    <row r="9" spans="1:15" ht="14.45" x14ac:dyDescent="0.3">
      <c r="A9" s="1">
        <v>43437</v>
      </c>
      <c r="B9" s="2">
        <v>0.97291666666666676</v>
      </c>
      <c r="D9">
        <v>6.52</v>
      </c>
      <c r="E9">
        <v>255.57</v>
      </c>
      <c r="F9">
        <v>400.77</v>
      </c>
      <c r="G9">
        <v>802.51</v>
      </c>
      <c r="I9" t="s">
        <v>3</v>
      </c>
    </row>
    <row r="10" spans="1:15" ht="14.45" x14ac:dyDescent="0.3">
      <c r="A10" s="1">
        <v>43438</v>
      </c>
      <c r="B10" s="2">
        <v>9.7916666666666666E-2</v>
      </c>
      <c r="D10">
        <v>5.3</v>
      </c>
      <c r="E10">
        <v>253.73</v>
      </c>
      <c r="F10">
        <v>398.69</v>
      </c>
      <c r="G10">
        <v>799.67</v>
      </c>
      <c r="I10" t="s">
        <v>3</v>
      </c>
    </row>
    <row r="11" spans="1:15" ht="14.45" x14ac:dyDescent="0.3">
      <c r="A11" s="1">
        <v>43438</v>
      </c>
      <c r="B11" s="2">
        <v>0.26458333333333334</v>
      </c>
      <c r="D11">
        <v>4.3899999999999997</v>
      </c>
      <c r="E11">
        <v>252.46</v>
      </c>
      <c r="F11">
        <v>397.12</v>
      </c>
      <c r="G11">
        <v>797.3</v>
      </c>
      <c r="I11" t="s">
        <v>3</v>
      </c>
    </row>
    <row r="12" spans="1:15" ht="14.45" x14ac:dyDescent="0.3">
      <c r="A12" s="1">
        <v>43438</v>
      </c>
      <c r="B12" s="2">
        <v>0.50277777777777777</v>
      </c>
      <c r="D12">
        <v>0.36</v>
      </c>
      <c r="E12">
        <v>249.31</v>
      </c>
      <c r="F12">
        <v>393.51</v>
      </c>
      <c r="G12">
        <v>792.78</v>
      </c>
      <c r="H12" t="s">
        <v>180</v>
      </c>
      <c r="I12" t="s">
        <v>2</v>
      </c>
      <c r="O12" t="s">
        <v>190</v>
      </c>
    </row>
    <row r="13" spans="1:15" ht="14.45" x14ac:dyDescent="0.3">
      <c r="A13" s="1">
        <v>43438</v>
      </c>
      <c r="B13" s="2">
        <v>0.59791666666666665</v>
      </c>
      <c r="D13">
        <v>1.8</v>
      </c>
      <c r="E13">
        <v>251.02</v>
      </c>
      <c r="F13">
        <v>395.41</v>
      </c>
      <c r="G13">
        <v>794.95</v>
      </c>
      <c r="I13" t="s">
        <v>2</v>
      </c>
      <c r="O13" t="s">
        <v>110</v>
      </c>
    </row>
    <row r="14" spans="1:15" ht="14.45" x14ac:dyDescent="0.3">
      <c r="A14" s="1">
        <v>43438</v>
      </c>
      <c r="B14" s="2">
        <v>0.76458333333333339</v>
      </c>
      <c r="D14">
        <v>2.5299999999999998</v>
      </c>
      <c r="E14">
        <v>251.98</v>
      </c>
      <c r="F14">
        <v>396.4</v>
      </c>
      <c r="G14">
        <v>796.04</v>
      </c>
      <c r="I14" t="s">
        <v>2</v>
      </c>
      <c r="O14" t="s">
        <v>179</v>
      </c>
    </row>
    <row r="15" spans="1:15" ht="14.45" x14ac:dyDescent="0.3">
      <c r="A15" s="1">
        <v>43438</v>
      </c>
      <c r="B15" s="2">
        <v>0.97291666666666676</v>
      </c>
      <c r="D15">
        <v>4.63</v>
      </c>
      <c r="E15">
        <v>254.56</v>
      </c>
      <c r="F15">
        <v>399.49</v>
      </c>
      <c r="G15">
        <v>799.85</v>
      </c>
      <c r="I15" t="s">
        <v>2</v>
      </c>
    </row>
    <row r="16" spans="1:15" ht="14.45" x14ac:dyDescent="0.3">
      <c r="A16" s="1">
        <v>43439</v>
      </c>
      <c r="B16" s="2">
        <v>9.7916666666666666E-2</v>
      </c>
      <c r="D16">
        <v>5.69</v>
      </c>
      <c r="E16">
        <v>255.9</v>
      </c>
      <c r="F16">
        <v>401.2</v>
      </c>
      <c r="G16">
        <v>801.64</v>
      </c>
      <c r="I16" t="s">
        <v>2</v>
      </c>
    </row>
    <row r="17" spans="1:15" ht="14.45" x14ac:dyDescent="0.3">
      <c r="A17" s="1">
        <v>43439</v>
      </c>
      <c r="B17" s="2">
        <v>0.26458333333333334</v>
      </c>
      <c r="D17">
        <v>6.73</v>
      </c>
      <c r="E17">
        <v>257.05</v>
      </c>
      <c r="F17">
        <v>402.55</v>
      </c>
      <c r="G17">
        <v>803.32</v>
      </c>
      <c r="I17" t="s">
        <v>2</v>
      </c>
    </row>
    <row r="18" spans="1:15" ht="14.45" x14ac:dyDescent="0.3">
      <c r="A18" s="1">
        <v>43439</v>
      </c>
      <c r="B18" s="2">
        <v>0.3576388888888889</v>
      </c>
      <c r="D18">
        <v>-0.32</v>
      </c>
      <c r="E18">
        <v>248.99</v>
      </c>
      <c r="F18">
        <v>393.14</v>
      </c>
      <c r="G18">
        <v>792.22</v>
      </c>
      <c r="H18" t="s">
        <v>180</v>
      </c>
      <c r="I18" t="s">
        <v>2</v>
      </c>
      <c r="O18" t="s">
        <v>190</v>
      </c>
    </row>
    <row r="19" spans="1:15" ht="14.45" x14ac:dyDescent="0.3">
      <c r="A19" s="1">
        <v>43439</v>
      </c>
      <c r="B19" s="2">
        <v>0.43124999999999997</v>
      </c>
      <c r="D19">
        <v>0.98</v>
      </c>
      <c r="E19">
        <v>250.01</v>
      </c>
      <c r="F19">
        <v>394.42</v>
      </c>
      <c r="G19">
        <v>793.72</v>
      </c>
      <c r="I19" t="s">
        <v>2</v>
      </c>
      <c r="O19" t="s">
        <v>110</v>
      </c>
    </row>
    <row r="20" spans="1:15" ht="14.45" x14ac:dyDescent="0.3">
      <c r="A20" s="1">
        <v>43439</v>
      </c>
      <c r="B20" s="2">
        <v>0.59791666666666665</v>
      </c>
      <c r="D20">
        <v>0.82</v>
      </c>
      <c r="E20">
        <v>249.51</v>
      </c>
      <c r="F20">
        <v>394.04</v>
      </c>
      <c r="G20">
        <v>792.87</v>
      </c>
      <c r="I20" t="s">
        <v>2</v>
      </c>
      <c r="O20" t="s">
        <v>179</v>
      </c>
    </row>
    <row r="21" spans="1:15" ht="14.45" x14ac:dyDescent="0.3">
      <c r="A21" s="1">
        <v>43439</v>
      </c>
      <c r="B21" s="2">
        <v>0.76458333333333339</v>
      </c>
      <c r="D21">
        <v>1.04</v>
      </c>
      <c r="E21">
        <v>249.66</v>
      </c>
      <c r="F21">
        <v>394.23</v>
      </c>
      <c r="G21">
        <v>793.65</v>
      </c>
      <c r="I21" t="s">
        <v>2</v>
      </c>
    </row>
    <row r="22" spans="1:15" ht="14.45" x14ac:dyDescent="0.3">
      <c r="A22" s="1">
        <v>43439</v>
      </c>
      <c r="B22" s="2">
        <v>0.97291666666666676</v>
      </c>
      <c r="D22">
        <v>-1.1599999999999999</v>
      </c>
      <c r="E22">
        <v>246.85</v>
      </c>
      <c r="F22">
        <v>390.94</v>
      </c>
      <c r="G22">
        <v>789.7</v>
      </c>
      <c r="I22" t="s">
        <v>2</v>
      </c>
      <c r="O22" t="s">
        <v>190</v>
      </c>
    </row>
    <row r="23" spans="1:15" ht="14.45" x14ac:dyDescent="0.3">
      <c r="A23" s="1">
        <v>43440</v>
      </c>
      <c r="B23" s="2">
        <v>9.7916666666666666E-2</v>
      </c>
      <c r="D23">
        <v>-2.57</v>
      </c>
      <c r="E23">
        <v>245.05</v>
      </c>
      <c r="F23">
        <v>388.75</v>
      </c>
      <c r="G23">
        <v>787.13</v>
      </c>
      <c r="I23" t="s">
        <v>2</v>
      </c>
      <c r="O23" t="s">
        <v>110</v>
      </c>
    </row>
    <row r="24" spans="1:15" ht="14.45" x14ac:dyDescent="0.3">
      <c r="A24" s="1">
        <v>43440</v>
      </c>
      <c r="B24" s="2">
        <v>0.26458333333333334</v>
      </c>
      <c r="D24">
        <v>-3.97</v>
      </c>
      <c r="E24">
        <v>243.19</v>
      </c>
      <c r="F24">
        <v>386.65</v>
      </c>
      <c r="G24">
        <v>784.15</v>
      </c>
      <c r="I24" t="s">
        <v>2</v>
      </c>
      <c r="O24" t="s">
        <v>179</v>
      </c>
    </row>
    <row r="25" spans="1:15" ht="14.45" x14ac:dyDescent="0.3">
      <c r="A25" s="1">
        <v>43440</v>
      </c>
      <c r="B25" s="2">
        <v>0.3576388888888889</v>
      </c>
      <c r="D25">
        <v>-0.48</v>
      </c>
      <c r="E25">
        <v>248.56</v>
      </c>
      <c r="F25">
        <v>392.59</v>
      </c>
      <c r="G25">
        <v>791.79</v>
      </c>
      <c r="I25" t="s">
        <v>2</v>
      </c>
    </row>
    <row r="26" spans="1:15" ht="14.45" x14ac:dyDescent="0.3">
      <c r="A26" s="1">
        <v>43440</v>
      </c>
      <c r="B26" s="2">
        <v>0.43124999999999997</v>
      </c>
      <c r="D26">
        <v>0.17</v>
      </c>
      <c r="E26">
        <v>248.66</v>
      </c>
      <c r="F26">
        <v>392.77</v>
      </c>
      <c r="G26">
        <v>791.73</v>
      </c>
      <c r="I26" t="s">
        <v>2</v>
      </c>
    </row>
    <row r="27" spans="1:15" ht="14.45" x14ac:dyDescent="0.3">
      <c r="A27" s="1">
        <v>43440</v>
      </c>
      <c r="B27" s="2">
        <v>0.59791666666666665</v>
      </c>
      <c r="D27">
        <v>-0.2</v>
      </c>
      <c r="E27">
        <v>248.1</v>
      </c>
      <c r="F27">
        <v>392.1</v>
      </c>
      <c r="G27">
        <v>790.85</v>
      </c>
      <c r="I27" t="s">
        <v>3</v>
      </c>
      <c r="K27" s="4" t="s">
        <v>181</v>
      </c>
    </row>
    <row r="28" spans="1:15" ht="14.45" x14ac:dyDescent="0.3">
      <c r="A28" s="1">
        <v>43444</v>
      </c>
      <c r="B28" s="2">
        <v>9.7916666666666666E-2</v>
      </c>
      <c r="D28">
        <v>-3.53</v>
      </c>
      <c r="E28">
        <v>243.5</v>
      </c>
      <c r="F28">
        <v>386.14</v>
      </c>
      <c r="G28">
        <v>779.74</v>
      </c>
      <c r="I28" t="s">
        <v>3</v>
      </c>
    </row>
    <row r="29" spans="1:15" ht="14.45" x14ac:dyDescent="0.3">
      <c r="A29" s="1">
        <v>43444</v>
      </c>
      <c r="B29" s="2">
        <v>0.26458333333333334</v>
      </c>
      <c r="D29">
        <v>-3.83</v>
      </c>
      <c r="E29">
        <v>243.05</v>
      </c>
      <c r="F29">
        <v>385.66</v>
      </c>
      <c r="G29">
        <v>779.1</v>
      </c>
      <c r="I29" t="s">
        <v>3</v>
      </c>
      <c r="K29" s="4" t="s">
        <v>182</v>
      </c>
    </row>
    <row r="30" spans="1:15" ht="14.45" x14ac:dyDescent="0.3">
      <c r="A30" s="1">
        <v>43444</v>
      </c>
      <c r="B30" s="2">
        <v>0.43124999999999997</v>
      </c>
      <c r="D30">
        <v>-4.34</v>
      </c>
      <c r="E30">
        <v>242.28</v>
      </c>
      <c r="F30">
        <v>384.63</v>
      </c>
      <c r="G30">
        <v>777.59</v>
      </c>
      <c r="I30" t="s">
        <v>3</v>
      </c>
      <c r="K30" s="4" t="s">
        <v>182</v>
      </c>
    </row>
    <row r="31" spans="1:15" ht="14.45" x14ac:dyDescent="0.3">
      <c r="A31" s="1">
        <v>43444</v>
      </c>
      <c r="B31" s="2">
        <v>0.59791666666666665</v>
      </c>
      <c r="D31">
        <v>-6.34</v>
      </c>
      <c r="E31">
        <v>239.15</v>
      </c>
      <c r="F31">
        <v>381.01</v>
      </c>
      <c r="G31">
        <v>772.5</v>
      </c>
      <c r="I31" t="s">
        <v>3</v>
      </c>
      <c r="K31" s="4" t="s">
        <v>182</v>
      </c>
    </row>
    <row r="32" spans="1:15" ht="14.45" x14ac:dyDescent="0.3">
      <c r="A32" s="1">
        <v>43444</v>
      </c>
      <c r="B32" s="2">
        <v>0.76458333333333339</v>
      </c>
      <c r="D32">
        <v>-8.8800000000000008</v>
      </c>
      <c r="E32">
        <v>235.52</v>
      </c>
      <c r="F32">
        <v>376.81</v>
      </c>
      <c r="G32">
        <v>766.95</v>
      </c>
      <c r="I32" t="s">
        <v>3</v>
      </c>
      <c r="K32" s="4" t="s">
        <v>182</v>
      </c>
    </row>
    <row r="33" spans="1:15" ht="14.45" x14ac:dyDescent="0.3">
      <c r="A33" s="1">
        <v>43444</v>
      </c>
      <c r="B33" s="2">
        <v>0.97291666666666676</v>
      </c>
      <c r="D33">
        <v>-9.58</v>
      </c>
      <c r="E33">
        <v>234.89</v>
      </c>
      <c r="F33">
        <v>375.81</v>
      </c>
      <c r="G33">
        <v>765.67</v>
      </c>
      <c r="I33" t="s">
        <v>3</v>
      </c>
      <c r="K33" s="4" t="s">
        <v>182</v>
      </c>
    </row>
    <row r="34" spans="1:15" ht="14.45" x14ac:dyDescent="0.3">
      <c r="A34" s="1">
        <v>43445</v>
      </c>
      <c r="B34" s="2">
        <v>9.7916666666666666E-2</v>
      </c>
      <c r="D34">
        <v>-9.39</v>
      </c>
      <c r="E34">
        <v>235.1</v>
      </c>
      <c r="F34">
        <v>376.12</v>
      </c>
      <c r="G34">
        <v>766.05</v>
      </c>
      <c r="I34" t="s">
        <v>3</v>
      </c>
      <c r="K34" s="4" t="s">
        <v>182</v>
      </c>
    </row>
    <row r="35" spans="1:15" ht="14.45" x14ac:dyDescent="0.3">
      <c r="A35" s="1">
        <v>43445</v>
      </c>
      <c r="B35" s="2">
        <v>0.26458333333333334</v>
      </c>
      <c r="D35">
        <v>-9.07</v>
      </c>
      <c r="E35">
        <v>235.54</v>
      </c>
      <c r="F35">
        <v>376.6</v>
      </c>
      <c r="G35">
        <v>766.75</v>
      </c>
      <c r="I35" t="s">
        <v>3</v>
      </c>
      <c r="K35" s="4" t="s">
        <v>182</v>
      </c>
    </row>
    <row r="36" spans="1:15" ht="14.45" x14ac:dyDescent="0.3">
      <c r="A36" s="1">
        <v>43445</v>
      </c>
      <c r="B36" s="2">
        <v>0.42499999999999999</v>
      </c>
      <c r="D36">
        <v>0.22</v>
      </c>
      <c r="E36">
        <v>250.7</v>
      </c>
      <c r="F36">
        <v>394.97</v>
      </c>
      <c r="G36">
        <v>793.33</v>
      </c>
      <c r="H36" t="s">
        <v>180</v>
      </c>
      <c r="I36" t="s">
        <v>2</v>
      </c>
      <c r="K36" s="4" t="s">
        <v>182</v>
      </c>
    </row>
    <row r="37" spans="1:15" ht="14.45" x14ac:dyDescent="0.3">
      <c r="A37" s="1">
        <v>43445</v>
      </c>
      <c r="B37" s="2">
        <v>0.59791666666666665</v>
      </c>
      <c r="D37">
        <v>5.8</v>
      </c>
      <c r="E37">
        <v>258.52</v>
      </c>
      <c r="F37">
        <v>403.94</v>
      </c>
      <c r="G37">
        <v>805.21</v>
      </c>
      <c r="I37" t="s">
        <v>3</v>
      </c>
      <c r="K37" s="4" t="s">
        <v>182</v>
      </c>
    </row>
    <row r="38" spans="1:15" ht="14.45" x14ac:dyDescent="0.3">
      <c r="A38" s="1">
        <v>43445</v>
      </c>
      <c r="B38" s="2">
        <v>0.76458333333333339</v>
      </c>
      <c r="D38">
        <v>6.36</v>
      </c>
      <c r="E38">
        <v>258.66000000000003</v>
      </c>
      <c r="F38">
        <v>404.25</v>
      </c>
      <c r="G38">
        <v>804.72</v>
      </c>
      <c r="I38" t="s">
        <v>3</v>
      </c>
      <c r="K38" s="4" t="s">
        <v>182</v>
      </c>
    </row>
    <row r="39" spans="1:15" ht="14.45" x14ac:dyDescent="0.3">
      <c r="A39" s="1">
        <v>43445</v>
      </c>
      <c r="B39" s="2">
        <v>0.97291666666666676</v>
      </c>
      <c r="D39">
        <v>5.21</v>
      </c>
      <c r="E39">
        <v>256.68</v>
      </c>
      <c r="F39">
        <v>401.86</v>
      </c>
      <c r="G39">
        <v>801.7</v>
      </c>
      <c r="I39" t="s">
        <v>3</v>
      </c>
      <c r="K39" s="4" t="s">
        <v>182</v>
      </c>
    </row>
    <row r="40" spans="1:15" ht="14.45" x14ac:dyDescent="0.3">
      <c r="A40" s="1">
        <v>43446</v>
      </c>
      <c r="B40" s="2">
        <v>9.7916666666666666E-2</v>
      </c>
      <c r="D40">
        <v>4.21</v>
      </c>
      <c r="E40">
        <v>255.02</v>
      </c>
      <c r="F40">
        <v>400.06</v>
      </c>
      <c r="G40">
        <v>799.56</v>
      </c>
      <c r="I40" t="s">
        <v>3</v>
      </c>
      <c r="K40" s="4" t="s">
        <v>182</v>
      </c>
    </row>
    <row r="41" spans="1:15" ht="14.45" x14ac:dyDescent="0.3">
      <c r="A41" s="1">
        <v>43446</v>
      </c>
      <c r="B41" s="2">
        <v>0.26458333333333334</v>
      </c>
      <c r="D41">
        <v>2.1800000000000002</v>
      </c>
      <c r="E41">
        <v>252.3</v>
      </c>
      <c r="F41">
        <v>396.72</v>
      </c>
      <c r="G41">
        <v>794.8</v>
      </c>
      <c r="I41" t="s">
        <v>3</v>
      </c>
      <c r="K41" s="4" t="s">
        <v>182</v>
      </c>
    </row>
    <row r="42" spans="1:15" ht="14.45" x14ac:dyDescent="0.3">
      <c r="A42" s="1">
        <v>43446</v>
      </c>
      <c r="B42" s="2">
        <v>0.38263888888888892</v>
      </c>
      <c r="D42">
        <v>0.19</v>
      </c>
      <c r="E42">
        <v>250.57</v>
      </c>
      <c r="F42">
        <v>394.73</v>
      </c>
      <c r="G42">
        <v>793.13</v>
      </c>
      <c r="H42" t="s">
        <v>180</v>
      </c>
      <c r="I42" t="s">
        <v>2</v>
      </c>
      <c r="K42" s="4" t="s">
        <v>182</v>
      </c>
      <c r="O42" t="s">
        <v>190</v>
      </c>
    </row>
    <row r="43" spans="1:15" ht="14.45" x14ac:dyDescent="0.3">
      <c r="A43" s="1">
        <v>43446</v>
      </c>
      <c r="B43" s="2">
        <v>0.43124999999999997</v>
      </c>
      <c r="D43">
        <v>1.1299999999999999</v>
      </c>
      <c r="E43">
        <v>251.96</v>
      </c>
      <c r="F43">
        <v>396.49</v>
      </c>
      <c r="G43">
        <v>795.39</v>
      </c>
      <c r="I43" t="s">
        <v>2</v>
      </c>
      <c r="K43" s="4" t="s">
        <v>182</v>
      </c>
      <c r="O43" t="s">
        <v>118</v>
      </c>
    </row>
    <row r="44" spans="1:15" x14ac:dyDescent="0.25">
      <c r="A44" s="1">
        <v>43446</v>
      </c>
      <c r="B44" s="2">
        <v>0.59791666666666665</v>
      </c>
      <c r="D44">
        <v>1.83</v>
      </c>
      <c r="E44">
        <v>253.44</v>
      </c>
      <c r="F44">
        <v>398.06</v>
      </c>
      <c r="G44">
        <v>797.77</v>
      </c>
      <c r="I44" t="s">
        <v>2</v>
      </c>
      <c r="K44" s="4" t="s">
        <v>182</v>
      </c>
      <c r="O44" t="s">
        <v>179</v>
      </c>
    </row>
    <row r="45" spans="1:15" x14ac:dyDescent="0.25">
      <c r="A45" s="1">
        <v>43446</v>
      </c>
      <c r="B45" s="2">
        <v>0.76458333333333339</v>
      </c>
      <c r="D45">
        <v>5.1100000000000003</v>
      </c>
      <c r="E45">
        <v>257.11</v>
      </c>
      <c r="F45">
        <v>402.61</v>
      </c>
      <c r="G45">
        <v>803.12</v>
      </c>
      <c r="I45" t="s">
        <v>3</v>
      </c>
      <c r="K45" s="4" t="s">
        <v>182</v>
      </c>
    </row>
    <row r="46" spans="1:15" x14ac:dyDescent="0.25">
      <c r="A46" s="1">
        <v>43446</v>
      </c>
      <c r="B46" s="2">
        <v>0.97291666666666676</v>
      </c>
      <c r="D46">
        <v>4.78</v>
      </c>
      <c r="E46">
        <v>256.24</v>
      </c>
      <c r="F46">
        <v>401.55</v>
      </c>
      <c r="G46">
        <v>801.71</v>
      </c>
      <c r="I46" t="s">
        <v>3</v>
      </c>
      <c r="K46" s="4" t="s">
        <v>182</v>
      </c>
    </row>
    <row r="47" spans="1:15" x14ac:dyDescent="0.25">
      <c r="A47" s="1">
        <v>43447</v>
      </c>
      <c r="B47" s="2">
        <v>9.7916666666666666E-2</v>
      </c>
      <c r="D47">
        <v>4.22</v>
      </c>
      <c r="E47">
        <v>255.33</v>
      </c>
      <c r="F47">
        <v>400.51</v>
      </c>
      <c r="G47">
        <v>800.4</v>
      </c>
      <c r="I47" t="s">
        <v>3</v>
      </c>
      <c r="K47" s="4" t="s">
        <v>182</v>
      </c>
    </row>
    <row r="48" spans="1:15" x14ac:dyDescent="0.25">
      <c r="A48" s="1">
        <v>43447</v>
      </c>
      <c r="B48" s="2">
        <v>0.26458333333333334</v>
      </c>
      <c r="D48">
        <v>3.33</v>
      </c>
      <c r="E48">
        <v>254.06</v>
      </c>
      <c r="F48">
        <v>399.07</v>
      </c>
      <c r="G48">
        <v>798.74</v>
      </c>
      <c r="I48" t="s">
        <v>3</v>
      </c>
      <c r="K48" s="4" t="s">
        <v>182</v>
      </c>
    </row>
    <row r="49" spans="1:15" x14ac:dyDescent="0.25">
      <c r="A49" s="1">
        <v>43447</v>
      </c>
      <c r="B49" s="2">
        <v>0.38263888888888892</v>
      </c>
      <c r="D49">
        <v>-0.09</v>
      </c>
      <c r="E49">
        <v>249.38</v>
      </c>
      <c r="F49">
        <v>393.69</v>
      </c>
      <c r="G49">
        <v>791.92</v>
      </c>
      <c r="H49" t="s">
        <v>180</v>
      </c>
      <c r="I49" t="s">
        <v>2</v>
      </c>
      <c r="K49" s="4" t="s">
        <v>182</v>
      </c>
      <c r="O49" t="s">
        <v>190</v>
      </c>
    </row>
    <row r="50" spans="1:15" x14ac:dyDescent="0.25">
      <c r="A50" s="1">
        <v>43447</v>
      </c>
      <c r="B50" s="2">
        <v>0.43124999999999997</v>
      </c>
      <c r="D50">
        <v>-0.17</v>
      </c>
      <c r="E50">
        <v>249.2</v>
      </c>
      <c r="F50">
        <v>393.39</v>
      </c>
      <c r="G50">
        <v>791.25</v>
      </c>
      <c r="I50" t="s">
        <v>2</v>
      </c>
      <c r="K50" s="4" t="s">
        <v>182</v>
      </c>
      <c r="O50" t="s">
        <v>118</v>
      </c>
    </row>
    <row r="51" spans="1:15" x14ac:dyDescent="0.25">
      <c r="A51" s="1">
        <v>43447</v>
      </c>
      <c r="B51" s="2">
        <v>0.59791666666666665</v>
      </c>
      <c r="D51">
        <v>-1.0900000000000001</v>
      </c>
      <c r="E51">
        <v>246.88</v>
      </c>
      <c r="F51">
        <v>392.36</v>
      </c>
      <c r="G51">
        <v>787.14</v>
      </c>
      <c r="I51" t="s">
        <v>2</v>
      </c>
      <c r="K51" s="4" t="s">
        <v>182</v>
      </c>
      <c r="O51" t="s">
        <v>186</v>
      </c>
    </row>
    <row r="52" spans="1:15" x14ac:dyDescent="0.25">
      <c r="A52" s="1">
        <v>43447</v>
      </c>
      <c r="B52" s="2">
        <v>0.76458333333333339</v>
      </c>
      <c r="D52">
        <v>-0.89</v>
      </c>
      <c r="E52">
        <v>249.06</v>
      </c>
      <c r="F52">
        <v>392.99</v>
      </c>
      <c r="G52">
        <v>790.78</v>
      </c>
      <c r="I52" t="s">
        <v>3</v>
      </c>
      <c r="K52" s="4" t="s">
        <v>182</v>
      </c>
    </row>
    <row r="53" spans="1:15" x14ac:dyDescent="0.25">
      <c r="A53" s="1">
        <v>43447</v>
      </c>
      <c r="B53" s="2">
        <v>0.97291666666666676</v>
      </c>
      <c r="D53">
        <v>7.0000000000000007E-2</v>
      </c>
      <c r="E53">
        <v>249.94</v>
      </c>
      <c r="F53">
        <v>394.09</v>
      </c>
      <c r="G53">
        <v>792.47</v>
      </c>
      <c r="I53" t="s">
        <v>3</v>
      </c>
      <c r="K53" s="4" t="s">
        <v>182</v>
      </c>
    </row>
    <row r="54" spans="1:15" x14ac:dyDescent="0.25">
      <c r="A54" s="1">
        <v>43448</v>
      </c>
      <c r="B54" s="2">
        <v>9.7916666666666666E-2</v>
      </c>
      <c r="D54">
        <v>0.89</v>
      </c>
      <c r="E54">
        <v>250.89</v>
      </c>
      <c r="F54">
        <v>395.17</v>
      </c>
      <c r="G54">
        <v>793.77</v>
      </c>
      <c r="I54" t="s">
        <v>3</v>
      </c>
      <c r="K54" t="s">
        <v>183</v>
      </c>
    </row>
    <row r="55" spans="1:15" x14ac:dyDescent="0.25">
      <c r="A55" s="1">
        <v>43448</v>
      </c>
      <c r="B55" s="2">
        <v>0.26458333333333334</v>
      </c>
      <c r="D55">
        <v>1.92</v>
      </c>
      <c r="E55">
        <v>252.26</v>
      </c>
      <c r="F55">
        <v>396.81</v>
      </c>
      <c r="G55">
        <v>796.12</v>
      </c>
      <c r="I55" t="s">
        <v>3</v>
      </c>
      <c r="K55" s="4" t="s">
        <v>182</v>
      </c>
    </row>
    <row r="56" spans="1:15" x14ac:dyDescent="0.25">
      <c r="A56" s="1">
        <v>43448</v>
      </c>
      <c r="B56" s="2">
        <v>0.33888888888888885</v>
      </c>
      <c r="D56">
        <v>-0.18</v>
      </c>
      <c r="E56">
        <v>249.66</v>
      </c>
      <c r="F56">
        <v>393.77</v>
      </c>
      <c r="G56">
        <v>791.61</v>
      </c>
      <c r="H56" t="s">
        <v>180</v>
      </c>
      <c r="I56" t="s">
        <v>2</v>
      </c>
      <c r="K56" s="4" t="s">
        <v>182</v>
      </c>
      <c r="O56" t="s">
        <v>190</v>
      </c>
    </row>
    <row r="57" spans="1:15" x14ac:dyDescent="0.25">
      <c r="A57" s="1">
        <v>43448</v>
      </c>
      <c r="B57" s="2">
        <v>0.43124999999999997</v>
      </c>
      <c r="D57">
        <v>0.51</v>
      </c>
      <c r="E57">
        <v>250.38</v>
      </c>
      <c r="F57">
        <v>394.7</v>
      </c>
      <c r="G57">
        <v>792.71</v>
      </c>
      <c r="I57" t="s">
        <v>2</v>
      </c>
      <c r="K57" s="4" t="s">
        <v>182</v>
      </c>
      <c r="O57" t="s">
        <v>118</v>
      </c>
    </row>
    <row r="58" spans="1:15" x14ac:dyDescent="0.25">
      <c r="A58" s="1">
        <v>43448</v>
      </c>
      <c r="B58" s="2">
        <v>0.59791666666666665</v>
      </c>
      <c r="D58">
        <v>-0.99</v>
      </c>
      <c r="E58">
        <v>248.5</v>
      </c>
      <c r="F58">
        <v>392.31</v>
      </c>
      <c r="G58">
        <v>789.73</v>
      </c>
      <c r="I58" t="s">
        <v>2</v>
      </c>
      <c r="K58" s="4" t="s">
        <v>182</v>
      </c>
      <c r="O58" t="s">
        <v>179</v>
      </c>
    </row>
    <row r="59" spans="1:15" x14ac:dyDescent="0.25">
      <c r="A59" s="1">
        <v>43448</v>
      </c>
      <c r="B59" s="2">
        <v>0.76458333333333339</v>
      </c>
      <c r="D59">
        <v>-2.44</v>
      </c>
      <c r="E59">
        <v>246.36</v>
      </c>
      <c r="F59">
        <v>390.03</v>
      </c>
      <c r="G59">
        <v>786.17</v>
      </c>
      <c r="I59" t="s">
        <v>3</v>
      </c>
      <c r="K59" s="4" t="s">
        <v>182</v>
      </c>
    </row>
    <row r="60" spans="1:15" x14ac:dyDescent="0.25">
      <c r="A60" s="1">
        <v>43448</v>
      </c>
      <c r="B60" s="2">
        <v>0.97291666666666676</v>
      </c>
      <c r="D60">
        <v>-6.59</v>
      </c>
      <c r="E60">
        <v>240.43</v>
      </c>
      <c r="F60">
        <v>382.67</v>
      </c>
      <c r="G60">
        <v>776.54</v>
      </c>
      <c r="I60" t="s">
        <v>3</v>
      </c>
      <c r="K60" s="4" t="s">
        <v>182</v>
      </c>
    </row>
    <row r="61" spans="1:15" x14ac:dyDescent="0.25">
      <c r="A61" s="1">
        <v>43450</v>
      </c>
      <c r="B61" s="2">
        <v>0.84791666666666676</v>
      </c>
      <c r="D61">
        <v>-8.34</v>
      </c>
      <c r="E61">
        <v>236.5</v>
      </c>
      <c r="F61">
        <v>377.98</v>
      </c>
      <c r="G61">
        <v>770.46</v>
      </c>
      <c r="I61" t="s">
        <v>3</v>
      </c>
      <c r="K61" s="4" t="s">
        <v>182</v>
      </c>
    </row>
    <row r="62" spans="1:15" x14ac:dyDescent="0.25">
      <c r="A62" s="1">
        <v>43451</v>
      </c>
      <c r="B62" s="2">
        <v>9.7916666666666666E-2</v>
      </c>
      <c r="D62">
        <v>-9.31</v>
      </c>
      <c r="E62">
        <v>235.34</v>
      </c>
      <c r="F62">
        <v>376.64</v>
      </c>
      <c r="G62">
        <v>768.95</v>
      </c>
      <c r="I62" t="s">
        <v>3</v>
      </c>
      <c r="K62" s="4" t="s">
        <v>182</v>
      </c>
    </row>
    <row r="63" spans="1:15" x14ac:dyDescent="0.25">
      <c r="A63" s="1">
        <v>43451</v>
      </c>
      <c r="B63" s="2">
        <v>0.26458333333333334</v>
      </c>
      <c r="D63">
        <v>-9.83</v>
      </c>
      <c r="E63">
        <v>234.51</v>
      </c>
      <c r="F63">
        <v>375.64</v>
      </c>
      <c r="G63">
        <v>767.45</v>
      </c>
      <c r="I63" t="s">
        <v>3</v>
      </c>
      <c r="K63" s="4" t="s">
        <v>182</v>
      </c>
    </row>
    <row r="64" spans="1:15" x14ac:dyDescent="0.25">
      <c r="A64" s="1">
        <v>43451</v>
      </c>
      <c r="B64" s="2">
        <v>0.43124999999999997</v>
      </c>
      <c r="D64">
        <v>-10.16</v>
      </c>
      <c r="E64">
        <v>234.02</v>
      </c>
      <c r="F64">
        <v>375.27</v>
      </c>
      <c r="G64">
        <v>766.59</v>
      </c>
      <c r="I64" t="s">
        <v>3</v>
      </c>
      <c r="K64" s="4" t="s">
        <v>182</v>
      </c>
    </row>
    <row r="65" spans="1:18" x14ac:dyDescent="0.25">
      <c r="A65" s="1">
        <v>43451</v>
      </c>
      <c r="B65" s="2">
        <v>0.59791666666666665</v>
      </c>
      <c r="D65">
        <v>-11.12</v>
      </c>
      <c r="E65">
        <v>232.93</v>
      </c>
      <c r="F65">
        <v>373.91</v>
      </c>
      <c r="G65">
        <v>764.48</v>
      </c>
      <c r="I65" t="s">
        <v>3</v>
      </c>
      <c r="K65" s="4" t="s">
        <v>182</v>
      </c>
    </row>
    <row r="66" spans="1:18" x14ac:dyDescent="0.25">
      <c r="A66" s="1">
        <v>43451</v>
      </c>
      <c r="B66" s="2">
        <v>0.76458333333333339</v>
      </c>
      <c r="D66">
        <v>-11.63</v>
      </c>
      <c r="E66">
        <v>232.3</v>
      </c>
      <c r="F66">
        <v>373</v>
      </c>
      <c r="G66">
        <v>763.04</v>
      </c>
      <c r="I66" t="s">
        <v>3</v>
      </c>
      <c r="K66" s="4" t="s">
        <v>182</v>
      </c>
      <c r="R66" t="s">
        <v>189</v>
      </c>
    </row>
    <row r="67" spans="1:18" x14ac:dyDescent="0.25">
      <c r="A67" s="1">
        <v>43451</v>
      </c>
      <c r="B67" s="2">
        <v>0.97291666666666676</v>
      </c>
      <c r="D67">
        <v>-12.21</v>
      </c>
      <c r="E67">
        <v>229.83</v>
      </c>
      <c r="F67">
        <v>369.94</v>
      </c>
      <c r="G67">
        <v>759.09</v>
      </c>
      <c r="I67" t="s">
        <v>3</v>
      </c>
      <c r="K67" s="4" t="s">
        <v>182</v>
      </c>
    </row>
    <row r="68" spans="1:18" x14ac:dyDescent="0.25">
      <c r="A68" s="1">
        <v>43452</v>
      </c>
      <c r="B68" s="2">
        <v>9.7916666666666666E-2</v>
      </c>
      <c r="D68">
        <v>-13.08</v>
      </c>
      <c r="E68">
        <v>228.43</v>
      </c>
      <c r="F68">
        <v>368.54</v>
      </c>
      <c r="G68">
        <v>757.32</v>
      </c>
      <c r="I68" t="s">
        <v>3</v>
      </c>
      <c r="K68" s="4" t="s">
        <v>182</v>
      </c>
    </row>
    <row r="69" spans="1:18" x14ac:dyDescent="0.25">
      <c r="A69" s="1">
        <v>43452</v>
      </c>
      <c r="B69" s="2">
        <v>0.26458333333333334</v>
      </c>
      <c r="D69">
        <v>-13.51</v>
      </c>
      <c r="E69">
        <v>227.91</v>
      </c>
      <c r="F69">
        <v>367.73</v>
      </c>
      <c r="G69">
        <v>756.51</v>
      </c>
      <c r="I69" t="s">
        <v>3</v>
      </c>
      <c r="K69" s="4" t="s">
        <v>182</v>
      </c>
    </row>
    <row r="70" spans="1:18" x14ac:dyDescent="0.25">
      <c r="A70" s="1">
        <v>43452</v>
      </c>
      <c r="B70" s="2">
        <v>0.4145833333333333</v>
      </c>
      <c r="D70">
        <v>0.26</v>
      </c>
      <c r="E70">
        <v>250.94</v>
      </c>
      <c r="F70">
        <v>394.66</v>
      </c>
      <c r="G70">
        <v>794.26</v>
      </c>
      <c r="H70" t="s">
        <v>180</v>
      </c>
      <c r="I70" t="s">
        <v>2</v>
      </c>
    </row>
    <row r="71" spans="1:18" x14ac:dyDescent="0.25">
      <c r="A71" s="1">
        <v>43452</v>
      </c>
      <c r="B71" s="2">
        <v>0.43124999999999997</v>
      </c>
      <c r="D71">
        <v>1.31</v>
      </c>
      <c r="E71">
        <v>252.51</v>
      </c>
      <c r="F71">
        <v>396.91</v>
      </c>
      <c r="G71">
        <v>796.46</v>
      </c>
      <c r="I71" t="s">
        <v>2</v>
      </c>
      <c r="O71" t="s">
        <v>191</v>
      </c>
    </row>
    <row r="72" spans="1:18" x14ac:dyDescent="0.25">
      <c r="A72" s="1">
        <v>43452</v>
      </c>
      <c r="B72" s="2">
        <v>0.59791666666666665</v>
      </c>
      <c r="D72">
        <v>8.69</v>
      </c>
      <c r="E72">
        <v>262.54000000000002</v>
      </c>
      <c r="F72">
        <v>408.62</v>
      </c>
      <c r="G72">
        <v>812.3</v>
      </c>
      <c r="I72" t="s">
        <v>2</v>
      </c>
      <c r="O72" t="s">
        <v>118</v>
      </c>
    </row>
    <row r="73" spans="1:18" x14ac:dyDescent="0.25">
      <c r="A73" s="1">
        <v>43452</v>
      </c>
      <c r="B73" s="2">
        <v>0.76458333333333339</v>
      </c>
      <c r="D73">
        <v>13.28</v>
      </c>
      <c r="E73">
        <v>269.05</v>
      </c>
      <c r="F73">
        <v>416.27</v>
      </c>
      <c r="G73">
        <v>822.82</v>
      </c>
      <c r="I73" t="s">
        <v>2</v>
      </c>
      <c r="O73" t="s">
        <v>179</v>
      </c>
    </row>
    <row r="74" spans="1:18" x14ac:dyDescent="0.25">
      <c r="A74" s="1">
        <v>43452</v>
      </c>
      <c r="B74" s="2">
        <v>0.97291666666666676</v>
      </c>
      <c r="D74">
        <v>12.56</v>
      </c>
      <c r="E74">
        <v>266.92</v>
      </c>
      <c r="F74">
        <v>413.83</v>
      </c>
      <c r="G74">
        <v>818.65</v>
      </c>
      <c r="I74" t="s">
        <v>3</v>
      </c>
    </row>
    <row r="75" spans="1:18" x14ac:dyDescent="0.25">
      <c r="K75" t="s">
        <v>185</v>
      </c>
    </row>
  </sheetData>
  <autoFilter ref="I1:I75"/>
  <conditionalFormatting sqref="D1:D1048576">
    <cfRule type="cellIs" dxfId="20" priority="16" operator="between">
      <formula>5</formula>
      <formula>7.5</formula>
    </cfRule>
    <cfRule type="cellIs" dxfId="19" priority="17" operator="between">
      <formula>2.5</formula>
      <formula>5</formula>
    </cfRule>
    <cfRule type="cellIs" dxfId="18" priority="18" operator="between">
      <formula>-7.5</formula>
      <formula>-5</formula>
    </cfRule>
    <cfRule type="cellIs" dxfId="17" priority="19" operator="between">
      <formula>-5</formula>
      <formula>-2.5</formula>
    </cfRule>
    <cfRule type="cellIs" dxfId="16" priority="20" operator="between">
      <formula>-2.5</formula>
      <formula>2.5</formula>
    </cfRule>
    <cfRule type="cellIs" dxfId="15" priority="21" operator="between">
      <formula>-2.5</formula>
      <formula>2.5</formula>
    </cfRule>
  </conditionalFormatting>
  <conditionalFormatting sqref="E1:E1048576">
    <cfRule type="cellIs" dxfId="14" priority="12" operator="between">
      <formula>254</formula>
      <formula>256.5</formula>
    </cfRule>
    <cfRule type="cellIs" dxfId="13" priority="13" operator="between">
      <formula>251.5</formula>
      <formula>254</formula>
    </cfRule>
    <cfRule type="cellIs" dxfId="12" priority="14" operator="between">
      <formula>241.5</formula>
      <formula>244</formula>
    </cfRule>
    <cfRule type="cellIs" dxfId="11" priority="15" operator="between">
      <formula>244</formula>
      <formula>246.5</formula>
    </cfRule>
    <cfRule type="cellIs" dxfId="10" priority="3" operator="between">
      <formula>246.5</formula>
      <formula>251.5</formula>
    </cfRule>
  </conditionalFormatting>
  <conditionalFormatting sqref="F1:F1048576">
    <cfRule type="cellIs" dxfId="9" priority="8" operator="between">
      <formula>399.1</formula>
      <formula>401.6</formula>
    </cfRule>
    <cfRule type="cellIs" dxfId="8" priority="9" operator="between">
      <formula>396.6</formula>
      <formula>399.1</formula>
    </cfRule>
    <cfRule type="cellIs" dxfId="7" priority="10" operator="between">
      <formula>386.6</formula>
      <formula>389.1</formula>
    </cfRule>
    <cfRule type="cellIs" dxfId="6" priority="11" operator="between">
      <formula>389.1</formula>
      <formula>391.6</formula>
    </cfRule>
    <cfRule type="cellIs" dxfId="5" priority="2" operator="between">
      <formula>391.6</formula>
      <formula>396.6</formula>
    </cfRule>
  </conditionalFormatting>
  <conditionalFormatting sqref="G1:G1048576">
    <cfRule type="cellIs" dxfId="4" priority="4" operator="between">
      <formula>797.3</formula>
      <formula>799.8</formula>
    </cfRule>
    <cfRule type="cellIs" dxfId="3" priority="5" operator="between">
      <formula>794.8</formula>
      <formula>797.3</formula>
    </cfRule>
    <cfRule type="cellIs" dxfId="2" priority="6" operator="between">
      <formula>784.8</formula>
      <formula>787.3</formula>
    </cfRule>
    <cfRule type="cellIs" dxfId="1" priority="7" operator="between">
      <formula>787.3</formula>
      <formula>789.8</formula>
    </cfRule>
    <cfRule type="cellIs" dxfId="0" priority="1" operator="between">
      <formula>789.8</formula>
      <formula>794.8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Charts</vt:lpstr>
      </vt:variant>
      <vt:variant>
        <vt:i4>1</vt:i4>
      </vt:variant>
    </vt:vector>
  </HeadingPairs>
  <TitlesOfParts>
    <vt:vector size="10" baseType="lpstr">
      <vt:lpstr>tests every 3 hours april</vt:lpstr>
      <vt:lpstr>test every 3 hours may</vt:lpstr>
      <vt:lpstr>test every 3 hours Juni</vt:lpstr>
      <vt:lpstr>test every 3 hours July</vt:lpstr>
      <vt:lpstr>test every 3 hour August</vt:lpstr>
      <vt:lpstr>test every 3 hour September</vt:lpstr>
      <vt:lpstr>test every 3 hour Oktober</vt:lpstr>
      <vt:lpstr>test every 4 hour November</vt:lpstr>
      <vt:lpstr>test every 4 hour December</vt:lpstr>
      <vt:lpstr>0 value July ship sailing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Hannelore Theetaert</dc:creator>
  <cp:lastModifiedBy>Thanos Gkritzalis</cp:lastModifiedBy>
  <dcterms:created xsi:type="dcterms:W3CDTF">2018-04-03T06:40:00Z</dcterms:created>
  <dcterms:modified xsi:type="dcterms:W3CDTF">2019-01-10T14:55:12Z</dcterms:modified>
</cp:coreProperties>
</file>